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103\"/>
    </mc:Choice>
  </mc:AlternateContent>
  <xr:revisionPtr revIDLastSave="0" documentId="13_ncr:1_{572F3DA8-73C7-4420-9DD4-085F049A21AE}"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<sst xmlns="http://schemas.openxmlformats.org/spreadsheetml/2006/main" count="1007" uniqueCount="267">
  <si>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</si>
  <si>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</si>
  <si>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</si>
  <si>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</si>
  <si>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</si>
  <si>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</si>
  <si>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</si>
  <si>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</si>
  <si>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</si>
  <si>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</si>
  <si>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</si>
  <si>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</si>
  <si>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</si>
  <si>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</si>
  <si>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</si>
  <si>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</si>
  <si>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</si>
  <si>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</si>
  <si>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</si>
  <si>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</si>
  <si>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</si>
  <si>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</si>
  <si>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</si>
  <si>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</si>
  <si>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</si>
  <si>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</si>
  <si>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</si>
  <si>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</si>
  <si>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</si>
  <si>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</si>
  <si>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</si>
  <si>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</si>
  <si>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</si>
  <si>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</si>
  <si>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</si>
  <si>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</si>
  <si>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</si>
  <si>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</si>
  <si>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</si>
  <si>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</si>
  <si>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</si>
  <si>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</si>
  <si>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</si>
  <si>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</si>
  <si>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</si>
  <si>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</si>
  <si>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</si>
  <si>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</si>
  <si>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</si>
  <si>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</si>
  <si>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</si>
  <si>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</si>
  <si>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</si>
  <si>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</si>
  <si>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</si>
  <si>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</si>
  <si>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</si>
  <si>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</si>
  <si>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</si>
  <si>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</si>
  <si>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</si>
  <si>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</si>
  <si>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</si>
  <si>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</si>
  <si>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</si>
  <si>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</si>
  <si>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</si>
  <si>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</si>
  <si>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</si>
  <si>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</si>
  <si>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</si>
  <si>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</si>
  <si>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</si>
  <si>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</si>
  <si>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</si>
  <si>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</si>
  <si>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</si>
  <si>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</si>
  <si>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</si>
  <si>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</si>
  <si>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</si>
  <si>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</si>
  <si>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</si>
  <si>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</si>
  <si>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</si>
  <si>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</si>
  <si>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</si>
  <si>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</si>
  <si>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</si>
  <si>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</si>
  <si>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</si>
  <si>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</si>
  <si>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</si>
  <si>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</si>
  <si>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</si>
  <si>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</si>
  <si>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</si>
  <si>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</si>
  <si>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</si>
  <si>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</si>
  <si>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</si>
  <si>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</si>
  <si>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</si>
  <si>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</si>
  <si>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</si>
  <si>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</si>
  <si>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</si>
  <si>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</si>
  <si>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</si>
  <si>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</si>
  <si>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</si>
  <si>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</si>
  <si>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</si>
  <si>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</si>
  <si>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</si>
  <si>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</si>
  <si>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</si>
  <si>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</si>
  <si>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</si>
  <si>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</si>
  <si>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</si>
  <si>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</si>
  <si>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</si>
  <si>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</si>
  <si>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</si>
  <si>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</si>
  <si>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</si>
  <si>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</si>
  <si>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</si>
  <si>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</si>
  <si>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</si>
  <si>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</si>
  <si>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</si>
  <si>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</si>
  <si>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</si>
  <si>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</si>
  <si>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</si>
  <si>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</si>
  <si>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</si>
  <si>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</si>
  <si>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</si>
  <si>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</si>
  <si>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</si>
  <si>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</si>
  <si>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</si>
  <si>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</si>
  <si>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</si>
  <si>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</si>
  <si>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</si>
  <si>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</si>
  <si>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</si>
  <si>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</si>
  <si>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</si>
  <si>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</si>
  <si>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</si>
  <si>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</si>
  <si>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</si>
  <si>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</si>
  <si>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</si>
  <si>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</si>
  <si>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</si>
  <si>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</si>
  <si>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</si>
  <si>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</si>
  <si>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</si>
  <si>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</si>
  <si>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</si>
  <si>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</si>
  <si>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</si>
  <si>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</si>
  <si>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</si>
  <si>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</si>
  <si>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</si>
  <si>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</si>
  <si>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</si>
  <si>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</si>
  <si>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</si>
  <si>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</si>
  <si>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</si>
  <si>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</si>
  <si>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</si>
  <si>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</si>
  <si>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</si>
  <si>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</si>
  <si>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</si>
  <si>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</si>
  <si>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</si>
  <si>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</si>
  <si>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</si>
  <si>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</si>
  <si>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</si>
  <si>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</si>
  <si>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</si>
  <si>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</si>
  <si>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</si>
  <si>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</si>
  <si>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</si>
  <si>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</si>
  <si>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</si>
  <si>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</si>
  <si>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</si>
  <si>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</si>
  <si>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</si>
  <si>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</si>
  <si>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</si>
  <si>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</si>
  <si>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</si>
  <si>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</si>
  <si>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</si>
  <si>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</si>
  <si>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</si>
  <si>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</si>
  <si>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</si>
  <si>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</si>
  <si>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</si>
  <si>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</si>
  <si>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</si>
  <si>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</si>
  <si>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</si>
  <si>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</si>
  <si>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</si>
  <si>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</si>
  <si>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</si>
  <si>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</si>
  <si>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</si>
  <si>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</si>
  <si>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</si>
  <si>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</si>
  <si>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</si>
  <si>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</si>
  <si>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</si>
  <si>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</si>
  <si>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</si>
  <si>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</si>
  <si>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</si>
  <si>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</si>
  <si>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</si>
  <si>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</si>
  <si>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</si>
  <si>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</si>
  <si>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</si>
  <si>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</si>
  <si>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</si>
  <si>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</si>
  <si>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</si>
  <si>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</si>
  <si>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</si>
  <si>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</si>
  <si>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</si>
  <si>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</si>
  <si>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</si>
  <si>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</si>
  <si>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</si>
  <si>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</si>
  <si>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</si>
  <si>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</si>
  <si>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</si>
  <si>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</si>
  <si>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</si>
  <si>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</si>
  <si>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</si>
  <si>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</si>
  <si>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</si>
  <si>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</si>
  <si>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</si>
  <si>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r>
      <t xml:space="preserve">Level 2 Hoch 
</t>
    </r>
    <r>
      <rPr>
        <b/>
        <sz val="8"/>
        <rFont val="Arial"/>
        <family val="2"/>
      </rPr>
      <t>Ziel: 47.8 / Grenzwerte: 9.5</t>
    </r>
  </si>
  <si>
    <r>
      <t xml:space="preserve">Level 1 Niedrig 
</t>
    </r>
    <r>
      <rPr>
        <b/>
        <sz val="9"/>
        <rFont val="Arial"/>
        <family val="2"/>
      </rPr>
      <t>Ziel: 8.0 / Grenzwerte: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</si>
</sst>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B13" sqref="B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250103</v>
      </c>
      <c r="U3" s="147"/>
      <c r="V3" s="147"/>
      <c r="W3" s="147"/>
      <c r="X3" s="147"/>
      <c r="Y3" s="147"/>
      <c r="Z3" s="147"/>
      <c r="AA3" s="147"/>
      <c r="AB3" s="147"/>
      <c r="AC3" s="147"/>
      <c r="AD3" s="147"/>
      <c r="AE3" s="147"/>
      <c r="AF3" s="146" t="s">
        <v>28</v>
      </c>
      <c r="AG3" s="146"/>
      <c r="AH3" s="146"/>
      <c r="AI3" s="146"/>
      <c r="AJ3" s="146"/>
      <c r="AK3" s="129">
        <v>46045</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266</v>
      </c>
      <c r="B7" s="181"/>
      <c r="C7" s="18"/>
      <c r="D7" s="165" t="str">
        <f>IF(AND($V$4="Eine Vorlage zur Zielwertermittlung",NOT(L7="----------")),"neuer Zielwert",IF(NOT($V$4="Eine Vorlage zur Zielwertermittlung"),"Zielwert",""))</f>
        <v>Zielwert</v>
      </c>
      <c r="E7" s="166"/>
      <c r="F7" s="166"/>
      <c r="G7" s="166"/>
      <c r="H7" s="166"/>
      <c r="I7" s="166"/>
      <c r="J7" s="166"/>
      <c r="K7" s="167"/>
      <c r="L7" s="179">
        <v>8</v>
      </c>
      <c r="M7" s="179"/>
      <c r="N7" s="179"/>
      <c r="O7" s="148" t="str">
        <f>IFERROR(VLOOKUP(A5,'Qualabtoleranzen&amp;Einheiten'!$B$6:$E$201,4,FALSE),"Einheit")</f>
        <v>mg/l</v>
      </c>
      <c r="P7" s="149"/>
      <c r="Q7" s="150"/>
      <c r="R7" s="19"/>
      <c r="S7" s="180" t="s">
        <v>265</v>
      </c>
      <c r="T7" s="181"/>
      <c r="U7" s="18"/>
      <c r="V7" s="165" t="str">
        <f>IF(AND($V$4="Eine Vorlage zur Zielwertermittlung",NOT(AD7="----------")),"neuer Zielwert",IF(NOT($V$4="Eine Vorlage zur Zielwertermittlung"),"Zielwert",""))</f>
        <v>Zielwert</v>
      </c>
      <c r="W7" s="166"/>
      <c r="X7" s="166"/>
      <c r="Y7" s="166"/>
      <c r="Z7" s="166"/>
      <c r="AA7" s="166"/>
      <c r="AB7" s="166"/>
      <c r="AC7" s="167"/>
      <c r="AD7" s="170">
        <v>47.8</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169">
        <v>0.5</v>
      </c>
      <c r="M8" s="169"/>
      <c r="N8" s="169"/>
      <c r="O8" s="137" t="str">
        <f>IF(L8="","",O7)</f>
        <v>mg/l</v>
      </c>
      <c r="P8" s="137"/>
      <c r="Q8" s="137"/>
      <c r="R8" s="19"/>
      <c r="S8" s="182"/>
      <c r="T8" s="183"/>
      <c r="U8" s="18"/>
      <c r="V8" s="168" t="str">
        <f>IF(AD8="","","Standardabweichung")</f>
        <v>Standardabweichung</v>
      </c>
      <c r="W8" s="168"/>
      <c r="X8" s="168"/>
      <c r="Y8" s="168"/>
      <c r="Z8" s="168"/>
      <c r="AA8" s="168"/>
      <c r="AB8" s="168"/>
      <c r="AC8" s="168"/>
      <c r="AD8" s="169">
        <v>3.1</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6.4240000000000004</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6.95</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7.4750000000000005</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8.5250000000000004</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9.0500000000000007</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9.5760000000000005</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38.300000000000004</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41.5</v>
      </c>
      <c r="Y11" s="139"/>
      <c r="Z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AA11" s="139"/>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47.8</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50.9</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54.1</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57.3</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OWlyeq5RxGraGO/6Ngp3Gs1fbpoKhHyKhnXZTTiFljMDRkQDlkySGD2Ku1WnQ06E7Qe4N3HF9MBLZhIKInjseQ==" saltValue="ulolUb1MXWsbkLwV/qNlf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10.03.2025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250103</v>
      </c>
      <c r="E5" s="193"/>
      <c r="F5" s="194" t="str">
        <f>CONCATENATE(Dokumentationshilfe!AF3,TEXT(Dokumentationshilfe!AK3,"TT.MM.JJJJ"))</f>
        <v>Verfall: 23.01.2026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8</v>
      </c>
      <c r="D8" s="184" t="str">
        <f>CONCATENATE(Dokumentationshilfe!D11," - ",Dokumentationshilfe!P11)</f>
        <v>6.424 - 9.576</v>
      </c>
      <c r="E8" s="184"/>
      <c r="F8" s="184"/>
      <c r="G8" s="65" t="str">
        <f>Dokumentationshilfe!O7</f>
        <v>mg/l</v>
      </c>
    </row>
    <row r="9" spans="2:7" ht="15.75" thickBot="1" x14ac:dyDescent="0.25">
      <c r="B9" s="65" t="str">
        <f>Dokumentationshilfe!S5</f>
        <v>CRP</v>
      </c>
      <c r="C9" s="66">
        <f>Dokumentationshilfe!AB11</f>
        <v>47.8</v>
      </c>
      <c r="D9" s="184" t="str">
        <f>CONCATENATE(Dokumentationshilfe!V11," - ",Dokumentationshilfe!AH11)</f>
        <v>38.3 - 57.3</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47.8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2025-03-10T09:38:15Z</dcterms:modified>
</cp:coreProperties>
</file>