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Vitamin D Boditech Control\UD16\Zielwerte\"/>
    </mc:Choice>
  </mc:AlternateContent>
  <xr:revisionPtr revIDLastSave="0" documentId="13_ncr:1_{0F7201E5-3E00-4C8B-AF41-C22251983B79}" xr6:coauthVersionLast="47" xr6:coauthVersionMax="47" xr10:uidLastSave="{00000000-0000-0000-0000-000000000000}"/>
  <bookViews>
    <workbookView xWindow="2220" yWindow="1530" windowWidth="21600" windowHeight="12735" xr2:uid="{00000000-000D-0000-FFFF-FFFF00000000}"/>
  </bookViews>
  <sheets>
    <sheet name="Dokumentationshilfe" sheetId="1" r:id="rId1"/>
    <sheet name="Zielwerte im A4-Format" sheetId="4" r:id="rId2"/>
    <sheet name="Hilfstabelle" sheetId="2" state="hidden" r:id="rId3"/>
    <sheet name="Qualabtoleranzen&amp;Einheiten" sheetId="3" state="hidden" r:id="rId4"/>
  </sheets>
  <definedNames>
    <definedName name="_xlnm.Print_Area" localSheetId="0">Dokumentationshilfe!$A$1:$BB$37</definedName>
    <definedName name="_xlnm.Print_Titles" localSheetId="0">Dokumentationshilfe!$1:$3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9" i="4"/>
  <c r="B8" i="4"/>
  <c r="F5" i="4"/>
  <c r="D5" i="4"/>
  <c r="B5" i="4"/>
  <c r="B2" i="4"/>
  <c r="AM4" i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C9" i="4" s="1"/>
  <c r="A4" i="1"/>
  <c r="AK12" i="1"/>
  <c r="AT10" i="1"/>
  <c r="AY9" i="1" a="1"/>
  <c r="AY9" i="1" s="1"/>
  <c r="AN9" i="1" s="1"/>
  <c r="AK9" i="1"/>
  <c r="AY7" i="1"/>
  <c r="AV7" i="1" a="1"/>
  <c r="AV7" i="1" s="1"/>
  <c r="AT11" i="1" s="1" a="1"/>
  <c r="AT11" i="1" s="1"/>
  <c r="C10" i="4" s="1"/>
  <c r="AX6" i="1"/>
  <c r="S12" i="1"/>
  <c r="AB10" i="1"/>
  <c r="AG9" i="1" a="1"/>
  <c r="AG9" i="1" s="1"/>
  <c r="V9" i="1" s="1"/>
  <c r="S9" i="1"/>
  <c r="G8" i="4"/>
  <c r="A9" i="1"/>
  <c r="O9" i="1" a="1"/>
  <c r="O9" i="1" s="1"/>
  <c r="D9" i="1" s="1"/>
  <c r="T10" i="1" l="1"/>
  <c r="G9" i="4"/>
  <c r="AL10" i="1"/>
  <c r="G10" i="4"/>
  <c r="J11" i="1" a="1"/>
  <c r="J11" i="1" s="1"/>
  <c r="C8" i="4" s="1"/>
  <c r="D7" i="1"/>
  <c r="E843" i="2"/>
  <c r="E119" i="2"/>
  <c r="AZ11" i="1"/>
  <c r="AV11" i="1"/>
  <c r="AP11" i="1"/>
  <c r="AX11" i="1"/>
  <c r="AR11" i="1"/>
  <c r="AN11" i="1"/>
  <c r="AH11" i="1"/>
  <c r="AD11" i="1"/>
  <c r="X11" i="1"/>
  <c r="AF11" i="1"/>
  <c r="Z11" i="1"/>
  <c r="V11" i="1"/>
  <c r="AN7" i="1"/>
  <c r="V7" i="1"/>
  <c r="B10" i="1"/>
  <c r="E48" i="2" l="1"/>
  <c r="D9" i="4"/>
  <c r="E87" i="2"/>
  <c r="D10" i="4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AV8" i="1"/>
  <c r="AD8" i="1"/>
  <c r="L8" i="1"/>
  <c r="A12" i="1"/>
  <c r="J10" i="1"/>
  <c r="E7" i="2" l="1"/>
  <c r="D8" i="4"/>
  <c r="E17" i="2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<sst xmlns="http://schemas.openxmlformats.org/spreadsheetml/2006/main" count="716" uniqueCount="222">
  <si>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</si>
  <si>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</si>
  <si>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</si>
  <si>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</si>
  <si>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</si>
  <si>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</si>
  <si>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</si>
  <si>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</si>
  <si>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</si>
  <si>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Test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</si>
  <si>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</si>
  <si>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</si>
  <si>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</si>
  <si>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</si>
  <si>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</si>
  <si>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</si>
  <si>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</si>
  <si>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</si>
  <si>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</si>
  <si>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</si>
  <si>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</si>
  <si>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</si>
  <si>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</si>
  <si>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</si>
  <si>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</si>
  <si>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</si>
  <si>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</si>
  <si>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</si>
  <si>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</si>
  <si>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</si>
  <si>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Level / Lot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</si>
  <si>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</si>
  <si>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</si>
  <si>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</si>
  <si>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</si>
  <si>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</si>
  <si>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</si>
  <si>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</si>
  <si>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</si>
  <si>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</si>
  <si>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</si>
  <si>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</si>
  <si>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</si>
  <si>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</si>
  <si>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</si>
  <si>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</si>
  <si>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</si>
  <si>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</si>
  <si>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</si>
  <si>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</si>
  <si>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</si>
  <si>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</si>
  <si>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</si>
  <si>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</si>
  <si>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</si>
  <si>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</si>
  <si>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</si>
  <si>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</si>
  <si>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</si>
  <si>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</si>
  <si>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</si>
  <si>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</si>
  <si>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</si>
  <si>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</si>
  <si>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</si>
  <si>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</si>
  <si>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</si>
  <si>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</si>
  <si>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</si>
  <si>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</si>
  <si>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</si>
  <si>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</si>
  <si>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</si>
  <si>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</si>
  <si>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</si>
  <si>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</si>
  <si>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</si>
  <si>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</si>
  <si>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</si>
  <si>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</si>
  <si>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</si>
  <si>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</si>
  <si>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</si>
  <si>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</si>
  <si>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</si>
  <si>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</si>
  <si>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</si>
  <si>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</si>
  <si>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</si>
  <si>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</si>
  <si>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</si>
  <si>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</si>
  <si>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</si>
  <si>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</si>
  <si>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</si>
  <si>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</si>
  <si>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</si>
  <si>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</si>
  <si>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</si>
  <si>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</si>
  <si>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</si>
  <si>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</si>
  <si>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</si>
  <si>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</si>
  <si>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</si>
  <si>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</si>
  <si>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</si>
  <si>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</si>
  <si>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</si>
  <si>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</si>
  <si>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</si>
  <si>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</si>
  <si>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</si>
  <si>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</si>
  <si>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</si>
  <si>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</si>
  <si>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</si>
  <si>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</si>
  <si>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</si>
  <si>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</si>
  <si>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</si>
  <si>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Hämoglobin</t>
  </si>
  <si>
    <t>Hb</t>
  </si>
  <si>
    <t>HB</t>
  </si>
  <si>
    <t>HGB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</si>
  <si>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</si>
  <si>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</si>
  <si>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</si>
  <si>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</si>
  <si>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</si>
  <si>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</si>
  <si>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</si>
  <si>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</si>
  <si>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</si>
  <si>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</si>
  <si>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</si>
  <si>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</si>
  <si>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</si>
  <si>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</si>
  <si>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</si>
  <si>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</si>
  <si>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</si>
  <si>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</si>
  <si>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</si>
  <si>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</si>
  <si>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</si>
  <si>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</si>
  <si>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</si>
  <si>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</si>
  <si>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</si>
  <si>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/µL</t>
    </r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</si>
  <si>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</si>
  <si>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</si>
  <si>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</si>
  <si>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</si>
  <si>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</si>
  <si>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</si>
  <si>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</si>
  <si>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</si>
  <si>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</si>
  <si>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</si>
  <si>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</si>
  <si>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</si>
  <si>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</si>
  <si>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</si>
  <si>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</si>
  <si>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</si>
  <si>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</si>
  <si>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</si>
  <si>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</si>
  <si>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</si>
  <si>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</si>
  <si>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</si>
  <si>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</si>
  <si>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</si>
  <si>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</si>
  <si>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</si>
  <si>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</si>
  <si>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</si>
  <si>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</si>
  <si>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</si>
  <si>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</si>
  <si>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</si>
  <si>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</si>
  <si>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</si>
  <si>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</si>
  <si>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</si>
  <si>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</si>
  <si>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</si>
  <si>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</si>
  <si>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</si>
  <si>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</si>
  <si>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</si>
  <si>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</si>
  <si>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</si>
  <si>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</si>
  <si>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</si>
  <si>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</si>
  <si>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</si>
  <si>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</si>
  <si>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</si>
  <si>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</si>
  <si>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</si>
  <si>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</si>
  <si>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</si>
  <si>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</si>
  <si>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</si>
  <si>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</si>
  <si>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</si>
  <si>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</si>
  <si>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</si>
  <si>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</si>
  <si>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</si>
  <si>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</si>
  <si>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</si>
  <si>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Zielwert</t>
  </si>
  <si>
    <t>Toleranzbereich (+/- 3s)</t>
  </si>
  <si>
    <t>AFIAS</t>
  </si>
  <si>
    <t>Vitamin D Kontrolle</t>
  </si>
  <si>
    <t>Level 1</t>
  </si>
  <si>
    <t>Level 2</t>
  </si>
  <si>
    <t>VDCOUD16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</si>
</sst>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4" fontId="12" fillId="0" borderId="0" xfId="0" applyNumberFormat="1" applyFont="1" applyAlignment="1">
      <alignment vertical="center"/>
    </xf>
    <xf numFmtId="14" fontId="21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28" fillId="2" borderId="42" xfId="0" applyFont="1" applyFill="1" applyBorder="1" applyAlignment="1">
      <alignment horizontal="left"/>
    </xf>
    <xf numFmtId="0" fontId="28" fillId="2" borderId="42" xfId="0" applyFont="1" applyFill="1" applyBorder="1" applyAlignment="1">
      <alignment horizontal="center"/>
    </xf>
    <xf numFmtId="0" fontId="29" fillId="0" borderId="42" xfId="0" applyFont="1" applyBorder="1"/>
    <xf numFmtId="0" fontId="29" fillId="0" borderId="42" xfId="0" applyFont="1" applyBorder="1" applyAlignment="1">
      <alignment horizontal="center"/>
    </xf>
    <xf numFmtId="0" fontId="29" fillId="0" borderId="27" xfId="0" applyFont="1" applyBorder="1"/>
    <xf numFmtId="0" fontId="29" fillId="0" borderId="27" xfId="0" applyFont="1" applyBorder="1" applyAlignment="1">
      <alignment horizontal="center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0" borderId="23" xfId="0" quotePrefix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165" fontId="2" fillId="0" borderId="21" xfId="0" quotePrefix="1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14" fontId="18" fillId="2" borderId="0" xfId="0" applyNumberFormat="1" applyFont="1" applyFill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9" fontId="17" fillId="0" borderId="2" xfId="1" applyFont="1" applyBorder="1" applyAlignment="1" applyProtection="1">
      <alignment horizontal="right" vertical="center"/>
    </xf>
    <xf numFmtId="9" fontId="17" fillId="0" borderId="20" xfId="1" applyFont="1" applyBorder="1" applyAlignment="1" applyProtection="1">
      <alignment horizontal="right" vertical="center"/>
    </xf>
    <xf numFmtId="0" fontId="17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quotePrefix="1" applyFont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/>
    </xf>
    <xf numFmtId="0" fontId="26" fillId="2" borderId="26" xfId="0" applyFont="1" applyFill="1" applyBorder="1" applyAlignment="1">
      <alignment horizontal="left" vertical="center"/>
    </xf>
    <xf numFmtId="0" fontId="26" fillId="2" borderId="27" xfId="0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center"/>
    </xf>
    <xf numFmtId="0" fontId="26" fillId="2" borderId="29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30" xfId="0" applyFont="1" applyFill="1" applyBorder="1" applyAlignment="1">
      <alignment horizontal="left" vertical="center"/>
    </xf>
    <xf numFmtId="0" fontId="27" fillId="2" borderId="31" xfId="0" applyFont="1" applyFill="1" applyBorder="1" applyAlignment="1">
      <alignment horizontal="left"/>
    </xf>
    <xf numFmtId="0" fontId="27" fillId="2" borderId="32" xfId="0" applyFont="1" applyFill="1" applyBorder="1" applyAlignment="1">
      <alignment horizontal="left"/>
    </xf>
    <xf numFmtId="0" fontId="27" fillId="2" borderId="32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right"/>
    </xf>
    <xf numFmtId="0" fontId="27" fillId="2" borderId="33" xfId="0" applyFont="1" applyFill="1" applyBorder="1" applyAlignment="1">
      <alignment horizontal="right"/>
    </xf>
    <xf numFmtId="0" fontId="28" fillId="2" borderId="42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49" fontId="1" fillId="6" borderId="0" xfId="0" applyNumberFormat="1" applyFont="1" applyFill="1" applyAlignment="1">
      <alignment horizontal="left" vertical="top" wrapText="1"/>
    </xf>
    <xf numFmtId="0" fontId="25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112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97972</xdr:rowOff>
    </xdr:from>
    <xdr:to>
      <xdr:col>17</xdr:col>
      <xdr:colOff>193771</xdr:colOff>
      <xdr:row>39</xdr:row>
      <xdr:rowOff>24934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39</xdr:row>
      <xdr:rowOff>106457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39</xdr:row>
      <xdr:rowOff>64914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19051</xdr:rowOff>
    </xdr:from>
    <xdr:to>
      <xdr:col>6</xdr:col>
      <xdr:colOff>1502231</xdr:colOff>
      <xdr:row>3</xdr:row>
      <xdr:rowOff>119409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07683F-56C1-4870-A593-9465275A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04776"/>
          <a:ext cx="1502231" cy="424208"/>
        </a:xfrm>
        <a:prstGeom prst="rect">
          <a:avLst/>
        </a:prstGeom>
        <a:solidFill>
          <a:schemeClr val="accent1">
            <a:alpha val="61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8"/>
  <sheetViews>
    <sheetView showGridLines="0" tabSelected="1" zoomScaleNormal="100" zoomScalePageLayoutView="85" workbookViewId="0">
      <selection activeCell="L7" sqref="L7:N7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5" ht="18" customHeight="1" x14ac:dyDescent="0.2">
      <c r="A1" s="88" t="s">
        <v>26</v>
      </c>
      <c r="B1" s="88"/>
      <c r="C1" s="88" t="s">
        <v>217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37"/>
      <c r="AN1" s="37"/>
      <c r="AO1" s="37"/>
      <c r="AP1" s="37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5" ht="12.7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37"/>
      <c r="AN2" s="37"/>
      <c r="AO2" s="37"/>
      <c r="AP2" s="37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5" ht="30.75" customHeight="1" x14ac:dyDescent="0.2">
      <c r="A3" s="89" t="s">
        <v>25</v>
      </c>
      <c r="B3" s="89"/>
      <c r="C3" s="90" t="s">
        <v>218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61"/>
      <c r="S3" s="61" t="s">
        <v>27</v>
      </c>
      <c r="T3" s="90" t="s">
        <v>221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89" t="s">
        <v>29</v>
      </c>
      <c r="AG3" s="89"/>
      <c r="AH3" s="89"/>
      <c r="AI3" s="89"/>
      <c r="AJ3" s="89"/>
      <c r="AK3" s="91">
        <v>45748</v>
      </c>
      <c r="AL3" s="91"/>
      <c r="AM3" s="39"/>
      <c r="AN3" s="38"/>
      <c r="AO3" s="38"/>
      <c r="AP3" s="38"/>
      <c r="AQ3" s="62"/>
      <c r="AR3" s="62"/>
      <c r="AS3" s="62"/>
      <c r="AT3" s="62"/>
      <c r="AU3" s="62"/>
      <c r="AV3" s="17"/>
      <c r="AW3" s="17"/>
      <c r="AX3" s="17"/>
      <c r="AY3" s="17"/>
      <c r="AZ3" s="17"/>
      <c r="BA3" s="17"/>
    </row>
    <row r="4" spans="1:55" ht="14.25" customHeight="1" x14ac:dyDescent="0.2">
      <c r="A4" s="100" t="str">
        <f>IF(V4="","Welche Art von Vorlage wird benötigt? Wählen Sie im orangen Feld (rechts) aus.","")</f>
        <v/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99" t="s">
        <v>34</v>
      </c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M4" s="112" t="str">
        <f>IF($V$4="","Nach jedem Gebrauch eine neue Vorlage öffnen -&gt; Speichern unter","")</f>
        <v/>
      </c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</row>
    <row r="5" spans="1:55" ht="12.75" customHeight="1" x14ac:dyDescent="0.2">
      <c r="A5" s="92" t="s">
        <v>55</v>
      </c>
      <c r="B5" s="93"/>
      <c r="C5" s="18"/>
      <c r="D5" s="96" t="s">
        <v>0</v>
      </c>
      <c r="E5" s="97"/>
      <c r="F5" s="97"/>
      <c r="G5" s="97"/>
      <c r="H5" s="97"/>
      <c r="I5" s="97"/>
      <c r="J5" s="97"/>
      <c r="K5" s="97"/>
      <c r="L5" s="97"/>
      <c r="M5" s="98"/>
      <c r="N5" s="101">
        <f>IFERROR(VLOOKUP(A5,'Qualabtoleranzen&amp;Einheiten'!$B$6:$E$200,2,FALSE),"")</f>
        <v>0.27</v>
      </c>
      <c r="O5" s="101"/>
      <c r="P5" s="101"/>
      <c r="Q5" s="102"/>
      <c r="R5" s="19"/>
      <c r="S5" s="92" t="s">
        <v>55</v>
      </c>
      <c r="T5" s="93"/>
      <c r="U5" s="18"/>
      <c r="V5" s="96" t="s">
        <v>0</v>
      </c>
      <c r="W5" s="97"/>
      <c r="X5" s="97"/>
      <c r="Y5" s="97"/>
      <c r="Z5" s="97"/>
      <c r="AA5" s="97"/>
      <c r="AB5" s="97"/>
      <c r="AC5" s="97"/>
      <c r="AD5" s="97"/>
      <c r="AE5" s="98"/>
      <c r="AF5" s="101">
        <f>IFERROR(VLOOKUP(S5,'Qualabtoleranzen&amp;Einheiten'!$B$6:$E$200,2,FALSE),"")</f>
        <v>0.27</v>
      </c>
      <c r="AG5" s="101"/>
      <c r="AH5" s="101"/>
      <c r="AI5" s="102"/>
      <c r="AJ5" s="40"/>
      <c r="AK5" s="92" t="s">
        <v>9</v>
      </c>
      <c r="AL5" s="93"/>
      <c r="AM5" s="18"/>
      <c r="AN5" s="96" t="s">
        <v>0</v>
      </c>
      <c r="AO5" s="97"/>
      <c r="AP5" s="97"/>
      <c r="AQ5" s="97"/>
      <c r="AR5" s="97"/>
      <c r="AS5" s="97"/>
      <c r="AT5" s="97"/>
      <c r="AU5" s="97"/>
      <c r="AV5" s="97"/>
      <c r="AW5" s="98"/>
      <c r="AX5" s="101" t="str">
        <f>IFERROR(VLOOKUP(AK5,'Qualabtoleranzen&amp;Einheiten'!$B$6:$E$200,2,FALSE),"")</f>
        <v/>
      </c>
      <c r="AY5" s="101"/>
      <c r="AZ5" s="101"/>
      <c r="BA5" s="102"/>
    </row>
    <row r="6" spans="1:55" ht="12.75" customHeight="1" x14ac:dyDescent="0.2">
      <c r="A6" s="94"/>
      <c r="B6" s="95"/>
      <c r="C6" s="18"/>
      <c r="D6" s="96" t="s">
        <v>8</v>
      </c>
      <c r="E6" s="97"/>
      <c r="F6" s="97"/>
      <c r="G6" s="97"/>
      <c r="H6" s="97"/>
      <c r="I6" s="97"/>
      <c r="J6" s="97"/>
      <c r="K6" s="97"/>
      <c r="L6" s="97"/>
      <c r="M6" s="98"/>
      <c r="N6" s="101">
        <v>0.27</v>
      </c>
      <c r="O6" s="101"/>
      <c r="P6" s="101"/>
      <c r="Q6" s="102"/>
      <c r="R6" s="19"/>
      <c r="S6" s="94"/>
      <c r="T6" s="95"/>
      <c r="U6" s="18"/>
      <c r="V6" s="96" t="s">
        <v>8</v>
      </c>
      <c r="W6" s="97"/>
      <c r="X6" s="97"/>
      <c r="Y6" s="97"/>
      <c r="Z6" s="97"/>
      <c r="AA6" s="97"/>
      <c r="AB6" s="97"/>
      <c r="AC6" s="97"/>
      <c r="AD6" s="97"/>
      <c r="AE6" s="98"/>
      <c r="AF6" s="101">
        <v>0.27</v>
      </c>
      <c r="AG6" s="101"/>
      <c r="AH6" s="101"/>
      <c r="AI6" s="102"/>
      <c r="AJ6" s="40"/>
      <c r="AK6" s="94"/>
      <c r="AL6" s="95"/>
      <c r="AM6" s="18"/>
      <c r="AN6" s="96" t="s">
        <v>8</v>
      </c>
      <c r="AO6" s="97"/>
      <c r="AP6" s="97"/>
      <c r="AQ6" s="97"/>
      <c r="AR6" s="97"/>
      <c r="AS6" s="97"/>
      <c r="AT6" s="97"/>
      <c r="AU6" s="97"/>
      <c r="AV6" s="97"/>
      <c r="AW6" s="98"/>
      <c r="AX6" s="101" t="str">
        <f>IFERROR(VLOOKUP(AK5,'Qualabtoleranzen&amp;Einheiten'!$B$6:$E$200,3,FALSE),"")</f>
        <v/>
      </c>
      <c r="AY6" s="101"/>
      <c r="AZ6" s="101"/>
      <c r="BA6" s="102"/>
    </row>
    <row r="7" spans="1:55" ht="12.75" customHeight="1" x14ac:dyDescent="0.2">
      <c r="A7" s="116" t="s">
        <v>219</v>
      </c>
      <c r="B7" s="117"/>
      <c r="C7" s="18"/>
      <c r="D7" s="106" t="str">
        <f>IF(AND($V$4="Eine Vorlage zur Zielwertermittlung",NOT(L7="----------")),"neuer Zielwert",IF(NOT($V$4="Eine Vorlage zur Zielwertermittlung"),"Zielwert",""))</f>
        <v>Zielwert</v>
      </c>
      <c r="E7" s="107"/>
      <c r="F7" s="107"/>
      <c r="G7" s="107"/>
      <c r="H7" s="107"/>
      <c r="I7" s="107"/>
      <c r="J7" s="107"/>
      <c r="K7" s="108"/>
      <c r="L7" s="111">
        <v>21</v>
      </c>
      <c r="M7" s="111"/>
      <c r="N7" s="111"/>
      <c r="O7" s="103" t="s">
        <v>99</v>
      </c>
      <c r="P7" s="104"/>
      <c r="Q7" s="105"/>
      <c r="R7" s="19"/>
      <c r="S7" s="116" t="s">
        <v>220</v>
      </c>
      <c r="T7" s="117"/>
      <c r="U7" s="18"/>
      <c r="V7" s="106" t="str">
        <f>IF(AND($V$4="Eine Vorlage zur Zielwertermittlung",NOT(AD7="----------")),"neuer Zielwert",IF(NOT($V$4="Eine Vorlage zur Zielwertermittlung"),"Zielwert",""))</f>
        <v>Zielwert</v>
      </c>
      <c r="W7" s="107"/>
      <c r="X7" s="107"/>
      <c r="Y7" s="107"/>
      <c r="Z7" s="107"/>
      <c r="AA7" s="107"/>
      <c r="AB7" s="107"/>
      <c r="AC7" s="108"/>
      <c r="AD7" s="111">
        <v>55</v>
      </c>
      <c r="AE7" s="111"/>
      <c r="AF7" s="111"/>
      <c r="AG7" s="103" t="s">
        <v>99</v>
      </c>
      <c r="AH7" s="104"/>
      <c r="AI7" s="105"/>
      <c r="AJ7" s="40"/>
      <c r="AK7" s="116" t="s">
        <v>30</v>
      </c>
      <c r="AL7" s="117"/>
      <c r="AM7" s="18"/>
      <c r="AN7" s="106" t="str">
        <f>IF(AND($V$4="Eine Vorlage zur Zielwertermittlung",NOT(AV7="----------")),"neuer Zielwert",IF(NOT($V$4="Eine Vorlage zur Zielwertermittlung"),"Zielwert",""))</f>
        <v>Zielwert</v>
      </c>
      <c r="AO7" s="107"/>
      <c r="AP7" s="107"/>
      <c r="AQ7" s="107"/>
      <c r="AR7" s="107"/>
      <c r="AS7" s="107"/>
      <c r="AT7" s="107"/>
      <c r="AU7" s="108"/>
      <c r="AV7" s="111" t="str" cm="1">
        <f t="array" ref="AV7">IF(NOT($V$4="Eine Vorlage zur Zielwertermittlung"),"",IF(AND(AL13:AL37="",$V$4="Eine Vorlage zur Zielwertermittlung"),"----------",ROUND(AVERAGE(AL13:AL37),IF(AL12="0 Komastellen",0,IF(AL12="1 Komastelle",1,IF(AL12="2 Komastellen",2,IF(AL12="3 Komastellen",3,1)))))))</f>
        <v/>
      </c>
      <c r="AW7" s="111"/>
      <c r="AX7" s="111"/>
      <c r="AY7" s="103" t="str">
        <f>IFERROR(VLOOKUP(AK5,'Qualabtoleranzen&amp;Einheiten'!$B$6:$E$200,4,FALSE),"Einheit")</f>
        <v>Einheit</v>
      </c>
      <c r="AZ7" s="104"/>
      <c r="BA7" s="105"/>
    </row>
    <row r="8" spans="1:55" ht="12.75" customHeight="1" x14ac:dyDescent="0.2">
      <c r="A8" s="118"/>
      <c r="B8" s="119"/>
      <c r="C8" s="18"/>
      <c r="D8" s="109" t="str">
        <f>IF(L8="","","Standardabweichung")</f>
        <v>Standardabweichung</v>
      </c>
      <c r="E8" s="109"/>
      <c r="F8" s="109"/>
      <c r="G8" s="109"/>
      <c r="H8" s="109"/>
      <c r="I8" s="109"/>
      <c r="J8" s="109"/>
      <c r="K8" s="109"/>
      <c r="L8" s="110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1.9</v>
      </c>
      <c r="M8" s="110"/>
      <c r="N8" s="110"/>
      <c r="O8" s="80" t="str">
        <f>IF(L8="","",O7)</f>
        <v>ng/ml</v>
      </c>
      <c r="P8" s="80"/>
      <c r="Q8" s="80"/>
      <c r="R8" s="19"/>
      <c r="S8" s="118"/>
      <c r="T8" s="119"/>
      <c r="U8" s="18"/>
      <c r="V8" s="109" t="str">
        <f>IF(AD8="","","Standardabweichung")</f>
        <v>Standardabweichung</v>
      </c>
      <c r="W8" s="109"/>
      <c r="X8" s="109"/>
      <c r="Y8" s="109"/>
      <c r="Z8" s="109"/>
      <c r="AA8" s="109"/>
      <c r="AB8" s="109"/>
      <c r="AC8" s="109"/>
      <c r="AD8" s="110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5</v>
      </c>
      <c r="AE8" s="110"/>
      <c r="AF8" s="110"/>
      <c r="AG8" s="80" t="str">
        <f>IF(AD8="","",AG7)</f>
        <v>ng/ml</v>
      </c>
      <c r="AH8" s="80"/>
      <c r="AI8" s="80"/>
      <c r="AJ8" s="40"/>
      <c r="AK8" s="118"/>
      <c r="AL8" s="119"/>
      <c r="AM8" s="18"/>
      <c r="AN8" s="109" t="str">
        <f>IF(AV8="","","Standardabweichung")</f>
        <v/>
      </c>
      <c r="AO8" s="109"/>
      <c r="AP8" s="109"/>
      <c r="AQ8" s="109"/>
      <c r="AR8" s="109"/>
      <c r="AS8" s="109"/>
      <c r="AT8" s="109"/>
      <c r="AU8" s="109"/>
      <c r="AV8" s="110" t="str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/>
      </c>
      <c r="AW8" s="110"/>
      <c r="AX8" s="110"/>
      <c r="AY8" s="80" t="str">
        <f>IF(AV8="","",AY7)</f>
        <v/>
      </c>
      <c r="AZ8" s="80"/>
      <c r="BA8" s="80"/>
    </row>
    <row r="9" spans="1:55" ht="13.5" x14ac:dyDescent="0.25">
      <c r="A9" s="63" t="str">
        <f>IF($V$4="Eine Vorlage zur Zielwertüberwachung","Verwendeter ZW =","")</f>
        <v/>
      </c>
      <c r="B9" s="113" t="s">
        <v>36</v>
      </c>
      <c r="C9" s="113"/>
      <c r="D9" s="114" t="str">
        <f>IF(AND($V$4="Eine Vorlage zur Zielwertüberwachung",NOT(O9="")),"errechneter Mittelwert:","")</f>
        <v/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115"/>
      <c r="Q9" s="115"/>
      <c r="R9" s="20"/>
      <c r="S9" s="63" t="str">
        <f>IF($V$4="Eine Vorlage zur Zielwertüberwachung","Verwendeter ZW =","")</f>
        <v/>
      </c>
      <c r="T9" s="113" t="s">
        <v>36</v>
      </c>
      <c r="U9" s="113"/>
      <c r="V9" s="114" t="str">
        <f>IF(AND($V$4="Eine Vorlage zur Zielwertüberwachung",NOT(AG9="")),"errechneter Mittelwert:","")</f>
        <v/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115"/>
      <c r="AI9" s="115"/>
      <c r="AK9" s="63" t="str">
        <f>IF($V$4="Eine Vorlage zur Zielwertüberwachung","Verwendeter ZW =","")</f>
        <v/>
      </c>
      <c r="AL9" s="113" t="s">
        <v>36</v>
      </c>
      <c r="AM9" s="113"/>
      <c r="AN9" s="114" t="str">
        <f>IF(AND($V$4="Eine Vorlage zur Zielwertüberwachung",NOT(AY9="")),"errechneter Mittelwert:","")</f>
        <v/>
      </c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5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115"/>
      <c r="BA9" s="115"/>
    </row>
    <row r="10" spans="1:55" s="22" customFormat="1" x14ac:dyDescent="0.2">
      <c r="A10" s="48" t="s">
        <v>1</v>
      </c>
      <c r="B10" s="42" t="str">
        <f>O7</f>
        <v>ng/ml</v>
      </c>
      <c r="C10" s="43"/>
      <c r="D10" s="78" t="s">
        <v>2</v>
      </c>
      <c r="E10" s="84"/>
      <c r="F10" s="78" t="s">
        <v>3</v>
      </c>
      <c r="G10" s="84"/>
      <c r="H10" s="78" t="s">
        <v>4</v>
      </c>
      <c r="I10" s="84"/>
      <c r="J10" s="83" t="str">
        <f>IF(AND($V$4="Eine Vorlage zur Zielwertüberwachung",B9="errechneter Mw"),"Mw","Zw")</f>
        <v>Zw</v>
      </c>
      <c r="K10" s="84"/>
      <c r="L10" s="83" t="s">
        <v>5</v>
      </c>
      <c r="M10" s="79"/>
      <c r="N10" s="78" t="s">
        <v>6</v>
      </c>
      <c r="O10" s="79"/>
      <c r="P10" s="80" t="s">
        <v>7</v>
      </c>
      <c r="Q10" s="79"/>
      <c r="R10" s="21"/>
      <c r="S10" s="48" t="s">
        <v>1</v>
      </c>
      <c r="T10" s="42" t="str">
        <f>AG7</f>
        <v>ng/ml</v>
      </c>
      <c r="U10" s="43"/>
      <c r="V10" s="78" t="s">
        <v>2</v>
      </c>
      <c r="W10" s="84"/>
      <c r="X10" s="78" t="s">
        <v>3</v>
      </c>
      <c r="Y10" s="84"/>
      <c r="Z10" s="78" t="s">
        <v>4</v>
      </c>
      <c r="AA10" s="84"/>
      <c r="AB10" s="83" t="str">
        <f>IF(AND($V$4="Eine Vorlage zur Zielwertüberwachung",T9="errechneter Mw"),"Mw","Zw")</f>
        <v>Zw</v>
      </c>
      <c r="AC10" s="84"/>
      <c r="AD10" s="83" t="s">
        <v>5</v>
      </c>
      <c r="AE10" s="79"/>
      <c r="AF10" s="78" t="s">
        <v>6</v>
      </c>
      <c r="AG10" s="79"/>
      <c r="AH10" s="80" t="s">
        <v>7</v>
      </c>
      <c r="AI10" s="79"/>
      <c r="AJ10" s="40"/>
      <c r="AK10" s="48" t="s">
        <v>1</v>
      </c>
      <c r="AL10" s="42" t="str">
        <f>AY7</f>
        <v>Einheit</v>
      </c>
      <c r="AM10" s="43"/>
      <c r="AN10" s="78" t="s">
        <v>2</v>
      </c>
      <c r="AO10" s="84"/>
      <c r="AP10" s="78" t="s">
        <v>3</v>
      </c>
      <c r="AQ10" s="84"/>
      <c r="AR10" s="78" t="s">
        <v>4</v>
      </c>
      <c r="AS10" s="84"/>
      <c r="AT10" s="83" t="str">
        <f>IF(AND($V$4="Eine Vorlage zur Zielwertüberwachung",AL9="errechneter Mw"),"Mw","Zw")</f>
        <v>Zw</v>
      </c>
      <c r="AU10" s="84"/>
      <c r="AV10" s="83" t="s">
        <v>5</v>
      </c>
      <c r="AW10" s="79"/>
      <c r="AX10" s="78" t="s">
        <v>6</v>
      </c>
      <c r="AY10" s="79"/>
      <c r="AZ10" s="80" t="s">
        <v>7</v>
      </c>
      <c r="BA10" s="79"/>
      <c r="BC10" s="16"/>
    </row>
    <row r="11" spans="1:55" s="22" customFormat="1" x14ac:dyDescent="0.2">
      <c r="A11" s="44" t="s">
        <v>10</v>
      </c>
      <c r="B11" s="47" t="s">
        <v>28</v>
      </c>
      <c r="C11" s="43"/>
      <c r="D11" s="85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15.4</v>
      </c>
      <c r="E11" s="82"/>
      <c r="F11" s="8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17.3</v>
      </c>
      <c r="G11" s="82"/>
      <c r="H11" s="8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19.200000000000003</v>
      </c>
      <c r="I11" s="82"/>
      <c r="J11" s="86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21</v>
      </c>
      <c r="K11" s="87"/>
      <c r="L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22.8</v>
      </c>
      <c r="M11" s="82"/>
      <c r="N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24.7</v>
      </c>
      <c r="O11" s="82"/>
      <c r="P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26.6</v>
      </c>
      <c r="Q11" s="82"/>
      <c r="R11" s="41"/>
      <c r="S11" s="44" t="s">
        <v>10</v>
      </c>
      <c r="T11" s="47" t="s">
        <v>28</v>
      </c>
      <c r="U11" s="43"/>
      <c r="V11" s="85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40.200000000000003</v>
      </c>
      <c r="W11" s="82"/>
      <c r="X11" s="81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45.1</v>
      </c>
      <c r="Y11" s="82"/>
      <c r="Z11" s="81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50.1</v>
      </c>
      <c r="AA11" s="82"/>
      <c r="AB11" s="85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55</v>
      </c>
      <c r="AC11" s="82"/>
      <c r="AD11" s="8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59.9</v>
      </c>
      <c r="AE11" s="82"/>
      <c r="AF11" s="8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64.900000000000006</v>
      </c>
      <c r="AG11" s="82"/>
      <c r="AH11" s="8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69.8</v>
      </c>
      <c r="AI11" s="82"/>
      <c r="AJ11" s="40"/>
      <c r="AK11" s="44" t="s">
        <v>10</v>
      </c>
      <c r="AL11" s="47" t="s">
        <v>28</v>
      </c>
      <c r="AM11" s="43"/>
      <c r="AN11" s="85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O11" s="82"/>
      <c r="AP11" s="8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Q11" s="82"/>
      <c r="AR11" s="8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S11" s="82"/>
      <c r="AT11" s="85" t="str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/>
      </c>
      <c r="AU11" s="82"/>
      <c r="AV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W11" s="82"/>
      <c r="AX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Y11" s="82"/>
      <c r="AZ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BA11" s="82"/>
      <c r="BC11" s="16"/>
    </row>
    <row r="12" spans="1:55" ht="14.25" customHeight="1" x14ac:dyDescent="0.2">
      <c r="A12" s="51" t="str">
        <f>IF(AND(NOT($V$4=""),OR(B12="",B12="Auswahl")),"Runden auf:","")</f>
        <v/>
      </c>
      <c r="B12" s="19" t="s">
        <v>39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1" t="str">
        <f>IF(AND(NOT($V$4=""),OR(T12="",T12="Auswahl")),"Runden auf:","")</f>
        <v/>
      </c>
      <c r="T12" s="19" t="s">
        <v>39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1" t="str">
        <f>IF(AND(NOT($V$4=""),OR(AL12="",AL12="Auswahl")),"Runden auf:","")</f>
        <v>Runden auf:</v>
      </c>
      <c r="AL12" s="19" t="s">
        <v>36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</row>
    <row r="13" spans="1:55" ht="19.5" customHeight="1" x14ac:dyDescent="0.2">
      <c r="A13" s="64"/>
      <c r="B13" s="65"/>
      <c r="D13" s="28"/>
      <c r="E13" s="35"/>
      <c r="F13" s="50"/>
      <c r="G13" s="23"/>
      <c r="H13" s="50"/>
      <c r="I13" s="23"/>
      <c r="J13" s="50"/>
      <c r="K13" s="23"/>
      <c r="L13" s="23"/>
      <c r="M13" s="35"/>
      <c r="N13" s="50"/>
      <c r="O13" s="23"/>
      <c r="P13" s="50"/>
      <c r="Q13" s="31"/>
      <c r="R13" s="26"/>
      <c r="S13" s="64"/>
      <c r="T13" s="65"/>
      <c r="V13" s="28"/>
      <c r="W13" s="35"/>
      <c r="X13" s="50"/>
      <c r="Y13" s="23"/>
      <c r="Z13" s="50"/>
      <c r="AA13" s="23"/>
      <c r="AB13" s="50"/>
      <c r="AC13" s="23"/>
      <c r="AD13" s="23"/>
      <c r="AE13" s="35"/>
      <c r="AF13" s="50"/>
      <c r="AG13" s="23"/>
      <c r="AH13" s="50"/>
      <c r="AI13" s="31"/>
      <c r="AK13" s="64"/>
      <c r="AL13" s="65"/>
      <c r="AN13" s="28"/>
      <c r="AO13" s="35"/>
      <c r="AP13" s="50"/>
      <c r="AQ13" s="23"/>
      <c r="AR13" s="50"/>
      <c r="AS13" s="23"/>
      <c r="AT13" s="50"/>
      <c r="AU13" s="23"/>
      <c r="AV13" s="23"/>
      <c r="AW13" s="35"/>
      <c r="AX13" s="50"/>
      <c r="AY13" s="23"/>
      <c r="AZ13" s="50"/>
      <c r="BA13" s="31"/>
    </row>
    <row r="14" spans="1:55" ht="20.100000000000001" customHeight="1" x14ac:dyDescent="0.2">
      <c r="A14" s="45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5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5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2"/>
    </row>
    <row r="15" spans="1:55" ht="20.100000000000001" customHeight="1" x14ac:dyDescent="0.2">
      <c r="A15" s="46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6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6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</row>
    <row r="16" spans="1:55" ht="20.100000000000001" customHeight="1" x14ac:dyDescent="0.2">
      <c r="A16" s="46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6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6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6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6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6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6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6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6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3"/>
    </row>
    <row r="19" spans="1:55" ht="20.100000000000001" customHeight="1" x14ac:dyDescent="0.2">
      <c r="A19" s="46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6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6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6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6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6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6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6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6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6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6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6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6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6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6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6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6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6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6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6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6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6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6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6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6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6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6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6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6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6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6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6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6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6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6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6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6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6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6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6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6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6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4" ht="20.100000000000001" customHeight="1" x14ac:dyDescent="0.2">
      <c r="A33" s="46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6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6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4" ht="20.100000000000001" customHeight="1" x14ac:dyDescent="0.2">
      <c r="A34" s="46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6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6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4" ht="20.100000000000001" customHeight="1" x14ac:dyDescent="0.2">
      <c r="A35" s="46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6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6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4" ht="20.100000000000001" customHeight="1" x14ac:dyDescent="0.2">
      <c r="A36" s="46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6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6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4" ht="20.100000000000001" customHeight="1" x14ac:dyDescent="0.2">
      <c r="A37" s="46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6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6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4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</sheetData>
  <sheetProtection algorithmName="SHA-512" hashValue="0rNTOYXvuYglfDa9lnMVc5hjJbva3AVG74R0pcixmDlNlJTlsJ5djW3NAIV7JMRLAE4zNttSI1lIRBOd95k0OA==" saltValue="m8cmkOfsoFbqTomGDoeN4Q==" spinCount="100000" sheet="1" objects="1" scenarios="1"/>
  <mergeCells count="97">
    <mergeCell ref="AM4:BC4"/>
    <mergeCell ref="B9:C9"/>
    <mergeCell ref="AL9:AM9"/>
    <mergeCell ref="AN9:AX9"/>
    <mergeCell ref="AY9:BA9"/>
    <mergeCell ref="T9:U9"/>
    <mergeCell ref="V9:AF9"/>
    <mergeCell ref="AG9:AI9"/>
    <mergeCell ref="O9:Q9"/>
    <mergeCell ref="D9:N9"/>
    <mergeCell ref="AK7:AL8"/>
    <mergeCell ref="AV7:AX7"/>
    <mergeCell ref="L7:N7"/>
    <mergeCell ref="A7:B8"/>
    <mergeCell ref="O8:Q8"/>
    <mergeCell ref="S7:T8"/>
    <mergeCell ref="AZ10:BA10"/>
    <mergeCell ref="AR11:AS11"/>
    <mergeCell ref="AV11:AW11"/>
    <mergeCell ref="AX11:AY11"/>
    <mergeCell ref="AZ11:BA11"/>
    <mergeCell ref="AD11:AE11"/>
    <mergeCell ref="AV10:AW10"/>
    <mergeCell ref="AX10:AY10"/>
    <mergeCell ref="AN11:AO11"/>
    <mergeCell ref="AN5:AW5"/>
    <mergeCell ref="AN6:AW6"/>
    <mergeCell ref="AN7:AU7"/>
    <mergeCell ref="AN8:AU8"/>
    <mergeCell ref="AV8:AX8"/>
    <mergeCell ref="AX5:BA5"/>
    <mergeCell ref="AX6:BA6"/>
    <mergeCell ref="AY7:BA7"/>
    <mergeCell ref="AY8:BA8"/>
    <mergeCell ref="AD7:AF7"/>
    <mergeCell ref="AG8:AI8"/>
    <mergeCell ref="AD10:AE10"/>
    <mergeCell ref="O7:Q7"/>
    <mergeCell ref="AG7:AI7"/>
    <mergeCell ref="D7:K7"/>
    <mergeCell ref="D8:K8"/>
    <mergeCell ref="L8:N8"/>
    <mergeCell ref="V7:AC7"/>
    <mergeCell ref="V8:AC8"/>
    <mergeCell ref="AD8:AF8"/>
    <mergeCell ref="A5:B6"/>
    <mergeCell ref="S5:T6"/>
    <mergeCell ref="V5:AE5"/>
    <mergeCell ref="V6:AE6"/>
    <mergeCell ref="V4:AK4"/>
    <mergeCell ref="A4:U4"/>
    <mergeCell ref="N5:Q5"/>
    <mergeCell ref="N6:Q6"/>
    <mergeCell ref="D5:M5"/>
    <mergeCell ref="D6:M6"/>
    <mergeCell ref="AF5:AI5"/>
    <mergeCell ref="AF6:AI6"/>
    <mergeCell ref="AK5:AL6"/>
    <mergeCell ref="A1:B2"/>
    <mergeCell ref="C1:AL2"/>
    <mergeCell ref="A3:B3"/>
    <mergeCell ref="C3:Q3"/>
    <mergeCell ref="T3:AE3"/>
    <mergeCell ref="AF3:AJ3"/>
    <mergeCell ref="AK3:AL3"/>
    <mergeCell ref="AB11:AC11"/>
    <mergeCell ref="V10:W10"/>
    <mergeCell ref="X10:Y10"/>
    <mergeCell ref="Z10:AA10"/>
    <mergeCell ref="AB10:AC10"/>
    <mergeCell ref="V11:W11"/>
    <mergeCell ref="D10:E10"/>
    <mergeCell ref="L10:M10"/>
    <mergeCell ref="H11:I11"/>
    <mergeCell ref="X11:Y11"/>
    <mergeCell ref="Z11:AA11"/>
    <mergeCell ref="N11:O11"/>
    <mergeCell ref="P11:Q11"/>
    <mergeCell ref="P10:Q10"/>
    <mergeCell ref="H10:I10"/>
    <mergeCell ref="J10:K10"/>
    <mergeCell ref="J11:K11"/>
    <mergeCell ref="L11:M11"/>
    <mergeCell ref="N10:O10"/>
    <mergeCell ref="D11:E11"/>
    <mergeCell ref="F10:G10"/>
    <mergeCell ref="F11:G11"/>
    <mergeCell ref="AF10:AG10"/>
    <mergeCell ref="AH10:AI10"/>
    <mergeCell ref="AF11:AG11"/>
    <mergeCell ref="AH11:AI11"/>
    <mergeCell ref="AT10:AU10"/>
    <mergeCell ref="AT11:AU11"/>
    <mergeCell ref="AP11:AQ11"/>
    <mergeCell ref="AN10:AO10"/>
    <mergeCell ref="AP10:AQ10"/>
    <mergeCell ref="AR10:AS10"/>
  </mergeCells>
  <phoneticPr fontId="5" type="noConversion"/>
  <conditionalFormatting sqref="A4 AM4">
    <cfRule type="expression" dxfId="111" priority="1790">
      <formula>NOT($V$4="")</formula>
    </cfRule>
  </conditionalFormatting>
  <conditionalFormatting sqref="A9">
    <cfRule type="expression" dxfId="110" priority="1159">
      <formula>AND(B9="eingetragener Zw",$V$4="Eine Vorlage zur Zielwertüberwachung")</formula>
    </cfRule>
    <cfRule type="expression" dxfId="109" priority="1161">
      <formula>AND(B9="errechneter Mw",$V$4="Eine Vorlage zur Zielwertüberwachung")</formula>
    </cfRule>
  </conditionalFormatting>
  <conditionalFormatting sqref="A5:B6">
    <cfRule type="expression" dxfId="108" priority="1164">
      <formula>AND(OR(NOT($C$1=""),NOT($C$3=""),NOT($T$3=""),NOT($AK$3="")),OR(A5="",A5="Test"))</formula>
    </cfRule>
  </conditionalFormatting>
  <conditionalFormatting sqref="BC5:BC224">
    <cfRule type="expression" dxfId="107" priority="959">
      <formula>$V$4=""</formula>
    </cfRule>
  </conditionalFormatting>
  <conditionalFormatting sqref="A5:BB38">
    <cfRule type="expression" dxfId="106" priority="990">
      <formula>$V$4=""</formula>
    </cfRule>
  </conditionalFormatting>
  <conditionalFormatting sqref="A1:BC3">
    <cfRule type="expression" dxfId="105" priority="1184">
      <formula>$V$4=""</formula>
    </cfRule>
  </conditionalFormatting>
  <conditionalFormatting sqref="B9">
    <cfRule type="expression" dxfId="104" priority="1158">
      <formula>$V$4="Eine Vorlage zur Zielwertüberwachung"</formula>
    </cfRule>
  </conditionalFormatting>
  <conditionalFormatting sqref="B12">
    <cfRule type="expression" dxfId="103" priority="1162">
      <formula>OR($V$4="",NOT(B12="Auswahl"))</formula>
    </cfRule>
    <cfRule type="expression" dxfId="102" priority="1785">
      <formula>AND(NOT(A5=""),NOT(A5="Test"),OR(B12="",B12="Auswahl"))</formula>
    </cfRule>
  </conditionalFormatting>
  <conditionalFormatting sqref="B13:B37">
    <cfRule type="expression" dxfId="101" priority="1178">
      <formula>AND(L$7="----------",NOT(A$5=""),NOT(A$5="Test"))</formula>
    </cfRule>
  </conditionalFormatting>
  <conditionalFormatting sqref="B9:C9">
    <cfRule type="expression" dxfId="100" priority="1160">
      <formula>AND(NOT(A5=""),NOT(A5="Test"),$V$4="Eine Vorlage zur Zielwertüberwachung",OR(B9="",B9="Auswahl"))</formula>
    </cfRule>
    <cfRule type="expression" dxfId="99" priority="1165">
      <formula>AND(B9="eingetragener Zw",$V$4="Eine Vorlage zur Zielwertüberwachung")</formula>
    </cfRule>
    <cfRule type="expression" dxfId="98" priority="1777">
      <formula>AND(B9="errechneter Mw",$V$4="Eine Vorlage zur Zielwertüberwachung")</formula>
    </cfRule>
  </conditionalFormatting>
  <conditionalFormatting sqref="D7:K7">
    <cfRule type="expression" dxfId="97" priority="1157">
      <formula>L7="----------"</formula>
    </cfRule>
    <cfRule type="expression" dxfId="96" priority="1176">
      <formula>NOT(L7="----------")</formula>
    </cfRule>
  </conditionalFormatting>
  <conditionalFormatting sqref="D8:K8">
    <cfRule type="expression" dxfId="95" priority="1155">
      <formula>NOT(D8="")</formula>
    </cfRule>
  </conditionalFormatting>
  <conditionalFormatting sqref="D9:N9">
    <cfRule type="expression" dxfId="94" priority="1118">
      <formula>NOT(D9="")</formula>
    </cfRule>
  </conditionalFormatting>
  <conditionalFormatting sqref="J10:K12">
    <cfRule type="expression" dxfId="93" priority="1772">
      <formula>AND(B9="eingetragener Zw",$V$4="Eine Vorlage zur Zielwertüberwachung")</formula>
    </cfRule>
    <cfRule type="expression" dxfId="92" priority="1773">
      <formula>AND(B9="errechneter Mw",$V$4="Eine Vorlage zur Zielwertüberwachung")</formula>
    </cfRule>
  </conditionalFormatting>
  <conditionalFormatting sqref="J11:K11">
    <cfRule type="expression" dxfId="91" priority="1698">
      <formula>B10="eingetragener Zw"</formula>
    </cfRule>
    <cfRule type="expression" dxfId="90" priority="1699">
      <formula>B10="errechneter Mw"</formula>
    </cfRule>
    <cfRule type="expression" dxfId="89" priority="1700">
      <formula>B10="eingetragener Zw"</formula>
    </cfRule>
    <cfRule type="expression" dxfId="88" priority="1701">
      <formula>B10="errechneter Mw"</formula>
    </cfRule>
  </conditionalFormatting>
  <conditionalFormatting sqref="L7:N7">
    <cfRule type="expression" dxfId="87" priority="1156">
      <formula>AND(L7="----------",$V$4="Eine Vorlage zur Zielwertermittlung")</formula>
    </cfRule>
    <cfRule type="expression" dxfId="86" priority="1170">
      <formula>AND(NOT(A5=""),NOT(A5="Test"),L7="")</formula>
    </cfRule>
    <cfRule type="expression" dxfId="85" priority="1177">
      <formula>AND(B9="eingetragener Zw",$V$4="Eine Vorlage zur Zielwertüberwachung")</formula>
    </cfRule>
    <cfRule type="expression" dxfId="84" priority="2054">
      <formula>NOT(L7="----------")</formula>
    </cfRule>
  </conditionalFormatting>
  <conditionalFormatting sqref="L8:N8">
    <cfRule type="expression" dxfId="83" priority="1120">
      <formula>NOT(L8="")</formula>
    </cfRule>
  </conditionalFormatting>
  <conditionalFormatting sqref="N5:Q5">
    <cfRule type="expression" dxfId="82" priority="1707">
      <formula>AND(NOT(A5="Test"),NOT(A5=""),N5="")</formula>
    </cfRule>
  </conditionalFormatting>
  <conditionalFormatting sqref="N6:Q6">
    <cfRule type="expression" dxfId="81" priority="1168">
      <formula>AND(NOT(A5=""),NOT(A5="Test"),N5="",L11="")</formula>
    </cfRule>
  </conditionalFormatting>
  <conditionalFormatting sqref="O7:Q7">
    <cfRule type="expression" dxfId="80" priority="1180">
      <formula>AND(NOT(A5=""),NOT(A5="Test"),OR(O7="Einheit",O7=""))</formula>
    </cfRule>
  </conditionalFormatting>
  <conditionalFormatting sqref="O8:Q8">
    <cfRule type="expression" dxfId="79" priority="1119">
      <formula>NOT(O8="")</formula>
    </cfRule>
  </conditionalFormatting>
  <conditionalFormatting sqref="O9:Q9">
    <cfRule type="expression" dxfId="78" priority="1117">
      <formula>NOT(O9="")</formula>
    </cfRule>
    <cfRule type="expression" dxfId="77" priority="2058">
      <formula>AND(B9="errechneter Mw",$V$4="Eine Vorlage zur Zielwertüberwachung",NOT(O9=""))</formula>
    </cfRule>
  </conditionalFormatting>
  <conditionalFormatting sqref="S9">
    <cfRule type="expression" dxfId="76" priority="1062">
      <formula>AND(T9="eingetragener Zw",$V$4="Eine Vorlage zur Zielwertüberwachung")</formula>
    </cfRule>
    <cfRule type="expression" dxfId="75" priority="1064">
      <formula>AND(T9="errechneter Mw",$V$4="Eine Vorlage zur Zielwertüberwachung")</formula>
    </cfRule>
  </conditionalFormatting>
  <conditionalFormatting sqref="T9">
    <cfRule type="expression" dxfId="74" priority="1061">
      <formula>$V$4="Eine Vorlage zur Zielwertüberwachung"</formula>
    </cfRule>
  </conditionalFormatting>
  <conditionalFormatting sqref="T12">
    <cfRule type="expression" dxfId="73" priority="1065">
      <formula>OR($V$4="",NOT(T12="Auswahl"))</formula>
    </cfRule>
    <cfRule type="expression" dxfId="72" priority="1082">
      <formula>AND(NOT(S5=""),NOT(S5="Test"),OR(T12="",T12="Auswahl"))</formula>
    </cfRule>
  </conditionalFormatting>
  <conditionalFormatting sqref="T13:T37">
    <cfRule type="expression" dxfId="71" priority="1072">
      <formula>AND(AD$7="----------",NOT(S$5=""),NOT(S$5="Test"))</formula>
    </cfRule>
  </conditionalFormatting>
  <conditionalFormatting sqref="T9:U9">
    <cfRule type="expression" dxfId="70" priority="1063">
      <formula>AND(NOT(S5=""),NOT(S5="Test"),$V$4="Eine Vorlage zur Zielwertüberwachung",OR(T9="",T9="Auswahl"))</formula>
    </cfRule>
    <cfRule type="expression" dxfId="69" priority="1067">
      <formula>AND(T9="eingetragener Zw",$V$4="Eine Vorlage zur Zielwertüberwachung")</formula>
    </cfRule>
    <cfRule type="expression" dxfId="68" priority="1081">
      <formula>AND(T9="errechneter Mw",$V$4="Eine Vorlage zur Zielwertüberwachung")</formula>
    </cfRule>
  </conditionalFormatting>
  <conditionalFormatting sqref="V7:AC7">
    <cfRule type="expression" dxfId="67" priority="1060">
      <formula>AD7="----------"</formula>
    </cfRule>
    <cfRule type="expression" dxfId="66" priority="1070">
      <formula>NOT(AD7="----------")</formula>
    </cfRule>
  </conditionalFormatting>
  <conditionalFormatting sqref="V8:AC8">
    <cfRule type="expression" dxfId="65" priority="1058">
      <formula>NOT(V8="")</formula>
    </cfRule>
  </conditionalFormatting>
  <conditionalFormatting sqref="V9:AF9">
    <cfRule type="expression" dxfId="64" priority="1055">
      <formula>NOT(V9="")</formula>
    </cfRule>
  </conditionalFormatting>
  <conditionalFormatting sqref="V4:AK4">
    <cfRule type="expression" dxfId="63" priority="1788">
      <formula>NOT($V$4="")</formula>
    </cfRule>
    <cfRule type="expression" dxfId="62" priority="1789">
      <formula>$V$4=""</formula>
    </cfRule>
  </conditionalFormatting>
  <conditionalFormatting sqref="AB10:AC12">
    <cfRule type="expression" dxfId="61" priority="1079">
      <formula>AND(T9="eingetragener Zw",$V$4="Eine Vorlage zur Zielwertüberwachung")</formula>
    </cfRule>
    <cfRule type="expression" dxfId="60" priority="1080">
      <formula>AND(T9="errechneter Mw",$V$4="Eine Vorlage zur Zielwertüberwachung")</formula>
    </cfRule>
  </conditionalFormatting>
  <conditionalFormatting sqref="AB11:AC11">
    <cfRule type="expression" dxfId="59" priority="1074">
      <formula>T10="eingetragener Zw"</formula>
    </cfRule>
    <cfRule type="expression" dxfId="58" priority="1075">
      <formula>T10="errechneter Mw"</formula>
    </cfRule>
    <cfRule type="expression" dxfId="57" priority="1076">
      <formula>T10="eingetragener Zw"</formula>
    </cfRule>
    <cfRule type="expression" dxfId="56" priority="1077">
      <formula>T10="errechneter Mw"</formula>
    </cfRule>
  </conditionalFormatting>
  <conditionalFormatting sqref="AD7:AF7">
    <cfRule type="expression" dxfId="55" priority="1059">
      <formula>AND(AD7="----------",$V$4="Eine Vorlage zur Zielwertermittlung")</formula>
    </cfRule>
    <cfRule type="expression" dxfId="54" priority="1069">
      <formula>AND(NOT(S5=""),NOT(S5="Test"),AD7="")</formula>
    </cfRule>
    <cfRule type="expression" dxfId="53" priority="1071">
      <formula>AND(T9="eingetragener Zw",$V$4="Eine Vorlage zur Zielwertüberwachung")</formula>
    </cfRule>
    <cfRule type="expression" dxfId="52" priority="1083">
      <formula>NOT(AD7="----------")</formula>
    </cfRule>
  </conditionalFormatting>
  <conditionalFormatting sqref="AD8:AF8">
    <cfRule type="expression" dxfId="51" priority="1057">
      <formula>NOT(AD8="")</formula>
    </cfRule>
  </conditionalFormatting>
  <conditionalFormatting sqref="AF5:AI5">
    <cfRule type="expression" dxfId="50" priority="1078">
      <formula>AND(NOT(S5="Test"),NOT(S5=""),AF5="")</formula>
    </cfRule>
  </conditionalFormatting>
  <conditionalFormatting sqref="AF6:AI6">
    <cfRule type="expression" dxfId="49" priority="1068">
      <formula>AND(NOT(S5=""),NOT(S5="Test"),AF5="",AD11="")</formula>
    </cfRule>
  </conditionalFormatting>
  <conditionalFormatting sqref="AG7:AI7">
    <cfRule type="expression" dxfId="48" priority="1073">
      <formula>AND(NOT(S5=""),NOT(S5="Test"),OR(AG7="Einheit",AG7=""))</formula>
    </cfRule>
  </conditionalFormatting>
  <conditionalFormatting sqref="AG8:AI8">
    <cfRule type="expression" dxfId="47" priority="1056">
      <formula>NOT(AG8="")</formula>
    </cfRule>
  </conditionalFormatting>
  <conditionalFormatting sqref="AG9:AI9">
    <cfRule type="expression" dxfId="46" priority="1054">
      <formula>NOT(AG9="")</formula>
    </cfRule>
    <cfRule type="expression" dxfId="45" priority="1084">
      <formula>AND(T9="errechneter Mw",$V$4="Eine Vorlage zur Zielwertüberwachung",NOT(AG9=""))</formula>
    </cfRule>
  </conditionalFormatting>
  <conditionalFormatting sqref="AK9">
    <cfRule type="expression" dxfId="44" priority="999">
      <formula>AND(AL9="eingetragener Zw",$V$4="Eine Vorlage zur Zielwertüberwachung")</formula>
    </cfRule>
    <cfRule type="expression" dxfId="43" priority="1001">
      <formula>AND(AL9="errechneter Mw",$V$4="Eine Vorlage zur Zielwertüberwachung")</formula>
    </cfRule>
  </conditionalFormatting>
  <conditionalFormatting sqref="AL4">
    <cfRule type="expression" dxfId="42" priority="2">
      <formula>$V$4=""</formula>
    </cfRule>
  </conditionalFormatting>
  <conditionalFormatting sqref="AL9">
    <cfRule type="expression" dxfId="41" priority="998">
      <formula>$V$4="Eine Vorlage zur Zielwertüberwachung"</formula>
    </cfRule>
  </conditionalFormatting>
  <conditionalFormatting sqref="AL12">
    <cfRule type="expression" dxfId="40" priority="1002">
      <formula>OR($V$4="",NOT(AL12="Auswahl"))</formula>
    </cfRule>
    <cfRule type="expression" dxfId="39" priority="1019">
      <formula>AND(NOT(AK5=""),NOT(AK5="Test"),OR(AL12="",AL12="Auswahl"))</formula>
    </cfRule>
  </conditionalFormatting>
  <conditionalFormatting sqref="AL13:AL37">
    <cfRule type="expression" dxfId="38" priority="1009">
      <formula>AND(AV$7="----------",NOT(AK$5=""),NOT(AK$5="Test"))</formula>
    </cfRule>
  </conditionalFormatting>
  <conditionalFormatting sqref="AL9:AM9">
    <cfRule type="expression" dxfId="37" priority="1000">
      <formula>AND(NOT(AK5=""),NOT(AK5="Test"),$V$4="Eine Vorlage zur Zielwertüberwachung",OR(AL9="",AL9="Auswahl"))</formula>
    </cfRule>
    <cfRule type="expression" dxfId="36" priority="1004">
      <formula>AND(AL9="eingetragener Zw",$V$4="Eine Vorlage zur Zielwertüberwachung")</formula>
    </cfRule>
    <cfRule type="expression" dxfId="35" priority="1018">
      <formula>AND(AL9="errechneter Mw",$V$4="Eine Vorlage zur Zielwertüberwachung")</formula>
    </cfRule>
  </conditionalFormatting>
  <conditionalFormatting sqref="AN7:AU7">
    <cfRule type="expression" dxfId="34" priority="997">
      <formula>AV7="----------"</formula>
    </cfRule>
    <cfRule type="expression" dxfId="33" priority="1007">
      <formula>NOT(AV7="----------")</formula>
    </cfRule>
  </conditionalFormatting>
  <conditionalFormatting sqref="AN8:AU8">
    <cfRule type="expression" dxfId="32" priority="995">
      <formula>NOT(AN8="")</formula>
    </cfRule>
  </conditionalFormatting>
  <conditionalFormatting sqref="AN9:AX9">
    <cfRule type="expression" dxfId="31" priority="992">
      <formula>NOT(AN9="")</formula>
    </cfRule>
  </conditionalFormatting>
  <conditionalFormatting sqref="AQ3:AU3">
    <cfRule type="expression" dxfId="30" priority="1881">
      <formula>AQ3="dd.mm.yyyy"</formula>
    </cfRule>
  </conditionalFormatting>
  <conditionalFormatting sqref="AT10:AU12">
    <cfRule type="expression" dxfId="29" priority="1016">
      <formula>AND(AL9="eingetragener Zw",$V$4="Eine Vorlage zur Zielwertüberwachung")</formula>
    </cfRule>
    <cfRule type="expression" dxfId="28" priority="1017">
      <formula>AND(AL9="errechneter Mw",$V$4="Eine Vorlage zur Zielwertüberwachung")</formula>
    </cfRule>
  </conditionalFormatting>
  <conditionalFormatting sqref="AT11:AU11">
    <cfRule type="expression" dxfId="27" priority="1011">
      <formula>AL10="eingetragener Zw"</formula>
    </cfRule>
    <cfRule type="expression" dxfId="26" priority="1012">
      <formula>AL10="errechneter Mw"</formula>
    </cfRule>
    <cfRule type="expression" dxfId="25" priority="1013">
      <formula>AL10="eingetragener Zw"</formula>
    </cfRule>
    <cfRule type="expression" dxfId="24" priority="1014">
      <formula>AL10="errechneter Mw"</formula>
    </cfRule>
  </conditionalFormatting>
  <conditionalFormatting sqref="AV7:AX7">
    <cfRule type="expression" dxfId="23" priority="996">
      <formula>AND(AV7="----------",$V$4="Eine Vorlage zur Zielwertermittlung")</formula>
    </cfRule>
    <cfRule type="expression" dxfId="22" priority="1006">
      <formula>AND(NOT(AK5=""),NOT(AK5="Test"),AV7="")</formula>
    </cfRule>
    <cfRule type="expression" dxfId="21" priority="1008">
      <formula>AND(AL9="eingetragener Zw",$V$4="Eine Vorlage zur Zielwertüberwachung")</formula>
    </cfRule>
    <cfRule type="expression" dxfId="20" priority="1020">
      <formula>NOT(AV7="----------")</formula>
    </cfRule>
  </conditionalFormatting>
  <conditionalFormatting sqref="AV8:AX8">
    <cfRule type="expression" dxfId="19" priority="994">
      <formula>NOT(AV8="")</formula>
    </cfRule>
  </conditionalFormatting>
  <conditionalFormatting sqref="AX5:BA5">
    <cfRule type="expression" dxfId="18" priority="1015">
      <formula>AND(NOT(AK5="Test"),NOT(AK5=""),AX5="")</formula>
    </cfRule>
  </conditionalFormatting>
  <conditionalFormatting sqref="AX6:BA6">
    <cfRule type="expression" dxfId="17" priority="1005">
      <formula>AND(NOT(AK5=""),NOT(AK5="Test"),AX5="",AV11="")</formula>
    </cfRule>
  </conditionalFormatting>
  <conditionalFormatting sqref="AY7:BA7">
    <cfRule type="expression" dxfId="16" priority="1010">
      <formula>AND(NOT(AK5=""),NOT(AK5="Test"),OR(AY7="Einheit",AY7=""))</formula>
    </cfRule>
  </conditionalFormatting>
  <conditionalFormatting sqref="AY8:BA8">
    <cfRule type="expression" dxfId="15" priority="993">
      <formula>NOT(AY8="")</formula>
    </cfRule>
  </conditionalFormatting>
  <conditionalFormatting sqref="AY9:BA9">
    <cfRule type="expression" dxfId="14" priority="991">
      <formula>NOT(AY9="")</formula>
    </cfRule>
    <cfRule type="expression" dxfId="13" priority="1021">
      <formula>AND(AL9="errechneter Mw",$V$4="Eine Vorlage zur Zielwertüberwachung",NOT(AY9=""))</formula>
    </cfRule>
  </conditionalFormatting>
  <dataValidations count="1">
    <dataValidation showInputMessage="1" showErrorMessage="1" sqref="L7:N7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15.10.2024    &amp;CSeite &amp;P/&amp;N&amp;RPolymed.ch/Downloads/Labor/AFIAS          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Hilfstabelle!$Q$7:$Q$9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Hilfstabelle!$Q$13:$Q$17</xm:f>
          </x14:formula1>
          <xm:sqref>B12 AL12 T12</xm:sqref>
        </x14:dataValidation>
        <x14:dataValidation type="list" showInputMessage="1" showErrorMessage="1" xr:uid="{0FB66A0D-91D7-4747-80E9-82DF2FC4C9C0}">
          <x14:formula1>
            <xm:f>Hilfstabelle!$Q$21:$Q$23</xm:f>
          </x14:formula1>
          <xm:sqref>B9 AL9 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96FC-8D55-4046-887A-569E110F4C5A}">
  <dimension ref="B1:G16"/>
  <sheetViews>
    <sheetView showGridLines="0" zoomScaleNormal="100" workbookViewId="0">
      <selection activeCell="D5" sqref="D5:E5"/>
    </sheetView>
  </sheetViews>
  <sheetFormatPr baseColWidth="10" defaultRowHeight="12.75" x14ac:dyDescent="0.2"/>
  <cols>
    <col min="1" max="1" width="1" customWidth="1"/>
    <col min="2" max="2" width="16" customWidth="1"/>
    <col min="3" max="3" width="15" customWidth="1"/>
    <col min="4" max="4" width="8.5703125" customWidth="1"/>
    <col min="5" max="5" width="13" customWidth="1"/>
    <col min="6" max="6" width="11.140625" customWidth="1"/>
    <col min="7" max="7" width="22.7109375" customWidth="1"/>
  </cols>
  <sheetData>
    <row r="1" spans="2:7" ht="6.75" customHeight="1" thickBot="1" x14ac:dyDescent="0.25"/>
    <row r="2" spans="2:7" x14ac:dyDescent="0.2">
      <c r="B2" s="121" t="str">
        <f>Dokumentationshilfe!C1</f>
        <v>AFIAS</v>
      </c>
      <c r="C2" s="122"/>
      <c r="D2" s="122"/>
      <c r="E2" s="122"/>
      <c r="F2" s="122"/>
      <c r="G2" s="123"/>
    </row>
    <row r="3" spans="2:7" x14ac:dyDescent="0.2">
      <c r="B3" s="124"/>
      <c r="C3" s="125"/>
      <c r="D3" s="125"/>
      <c r="E3" s="125"/>
      <c r="F3" s="125"/>
      <c r="G3" s="126"/>
    </row>
    <row r="4" spans="2:7" x14ac:dyDescent="0.2">
      <c r="B4" s="124"/>
      <c r="C4" s="125"/>
      <c r="D4" s="125"/>
      <c r="E4" s="125"/>
      <c r="F4" s="125"/>
      <c r="G4" s="126"/>
    </row>
    <row r="5" spans="2:7" ht="18.75" thickBot="1" x14ac:dyDescent="0.3">
      <c r="B5" s="127" t="str">
        <f>Dokumentationshilfe!C3</f>
        <v>Vitamin D Kontrolle</v>
      </c>
      <c r="C5" s="128"/>
      <c r="D5" s="129" t="str">
        <f>CONCATENATE(Dokumentationshilfe!S3,Dokumentationshilfe!T3)</f>
        <v>Lot: VDCOUD16</v>
      </c>
      <c r="E5" s="129"/>
      <c r="F5" s="130" t="str">
        <f>CONCATENATE(Dokumentationshilfe!AF3,TEXT(Dokumentationshilfe!AK3,"TT.MM.JJJJ"))</f>
        <v>Verfall: 01.04.2025</v>
      </c>
      <c r="G5" s="131"/>
    </row>
    <row r="6" spans="2:7" ht="13.5" thickBot="1" x14ac:dyDescent="0.25"/>
    <row r="7" spans="2:7" ht="17.25" thickBot="1" x14ac:dyDescent="0.3">
      <c r="B7" s="68" t="s">
        <v>51</v>
      </c>
      <c r="C7" s="69" t="s">
        <v>215</v>
      </c>
      <c r="D7" s="132" t="s">
        <v>216</v>
      </c>
      <c r="E7" s="132"/>
      <c r="F7" s="132"/>
      <c r="G7" s="68" t="s">
        <v>1</v>
      </c>
    </row>
    <row r="8" spans="2:7" ht="15.75" thickBot="1" x14ac:dyDescent="0.25">
      <c r="B8" s="70" t="str">
        <f>Dokumentationshilfe!A5</f>
        <v>Vitamin D</v>
      </c>
      <c r="C8" s="71">
        <f>Dokumentationshilfe!J11</f>
        <v>21</v>
      </c>
      <c r="D8" s="120" t="str">
        <f>CONCATENATE(Dokumentationshilfe!D11," - ",Dokumentationshilfe!P11)</f>
        <v>15.4 - 26.6</v>
      </c>
      <c r="E8" s="120"/>
      <c r="F8" s="120"/>
      <c r="G8" s="70" t="str">
        <f>Dokumentationshilfe!O7</f>
        <v>ng/ml</v>
      </c>
    </row>
    <row r="9" spans="2:7" ht="15.75" thickBot="1" x14ac:dyDescent="0.25">
      <c r="B9" s="70" t="str">
        <f>Dokumentationshilfe!S5</f>
        <v>Vitamin D</v>
      </c>
      <c r="C9" s="71">
        <f>Dokumentationshilfe!AB11</f>
        <v>55</v>
      </c>
      <c r="D9" s="120" t="str">
        <f>CONCATENATE(Dokumentationshilfe!V11," - ",Dokumentationshilfe!AH11)</f>
        <v>40.2 - 69.8</v>
      </c>
      <c r="E9" s="120"/>
      <c r="F9" s="120"/>
      <c r="G9" s="70" t="str">
        <f>Dokumentationshilfe!AG7</f>
        <v>ng/ml</v>
      </c>
    </row>
    <row r="10" spans="2:7" ht="15.75" thickBot="1" x14ac:dyDescent="0.25">
      <c r="B10" s="70" t="str">
        <f>Dokumentationshilfe!AK5</f>
        <v>Test</v>
      </c>
      <c r="C10" s="71" t="str">
        <f>Dokumentationshilfe!AT11</f>
        <v/>
      </c>
      <c r="D10" s="120" t="str">
        <f>CONCATENATE(Dokumentationshilfe!AN11," - ",Dokumentationshilfe!AZ11)</f>
        <v xml:space="preserve"> - </v>
      </c>
      <c r="E10" s="120"/>
      <c r="F10" s="120"/>
      <c r="G10" s="70" t="str">
        <f>Dokumentationshilfe!AY7</f>
        <v>Einheit</v>
      </c>
    </row>
    <row r="11" spans="2:7" ht="15" x14ac:dyDescent="0.2">
      <c r="B11" s="72"/>
      <c r="C11" s="73"/>
      <c r="D11" s="134"/>
      <c r="E11" s="134"/>
      <c r="F11" s="134"/>
      <c r="G11" s="72"/>
    </row>
    <row r="12" spans="2:7" ht="15" x14ac:dyDescent="0.2">
      <c r="B12" s="74"/>
      <c r="C12" s="75"/>
      <c r="D12" s="133"/>
      <c r="E12" s="133"/>
      <c r="F12" s="133"/>
      <c r="G12" s="74"/>
    </row>
    <row r="13" spans="2:7" ht="15" x14ac:dyDescent="0.2">
      <c r="B13" s="74"/>
      <c r="C13" s="75"/>
      <c r="D13" s="133"/>
      <c r="E13" s="133"/>
      <c r="F13" s="133"/>
      <c r="G13" s="74"/>
    </row>
    <row r="14" spans="2:7" ht="15" x14ac:dyDescent="0.2">
      <c r="B14" s="74"/>
      <c r="C14" s="75"/>
      <c r="D14" s="133"/>
      <c r="E14" s="133"/>
      <c r="F14" s="133"/>
      <c r="G14" s="74"/>
    </row>
    <row r="15" spans="2:7" ht="15" x14ac:dyDescent="0.2">
      <c r="B15" s="74"/>
      <c r="C15" s="75"/>
      <c r="D15" s="133"/>
      <c r="E15" s="133"/>
      <c r="F15" s="133"/>
      <c r="G15" s="74"/>
    </row>
    <row r="16" spans="2:7" ht="15" x14ac:dyDescent="0.2">
      <c r="B16" s="74"/>
      <c r="C16" s="75"/>
      <c r="D16" s="133"/>
      <c r="E16" s="133"/>
      <c r="F16" s="133"/>
      <c r="G16" s="74"/>
    </row>
  </sheetData>
  <sheetProtection algorithmName="SHA-512" hashValue="F3XuLtVErs857VwQ8AIBQBygpK9aeZsIgBAYaDa7MbaeeKKgsg0dQ+f1GsVHJl8SmA6CdRbiePd5gTURvTYegQ==" saltValue="4Bh/lKgHAX6O5Np+YMiLfw==" spinCount="100000" sheet="1" objects="1" scenarios="1"/>
  <mergeCells count="14">
    <mergeCell ref="D15:F15"/>
    <mergeCell ref="D16:F16"/>
    <mergeCell ref="D9:F9"/>
    <mergeCell ref="D10:F10"/>
    <mergeCell ref="D11:F11"/>
    <mergeCell ref="D12:F12"/>
    <mergeCell ref="D13:F13"/>
    <mergeCell ref="D14:F14"/>
    <mergeCell ref="D8:F8"/>
    <mergeCell ref="B2:G4"/>
    <mergeCell ref="B5:C5"/>
    <mergeCell ref="D5:E5"/>
    <mergeCell ref="F5:G5"/>
    <mergeCell ref="D7:F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E42" sqref="E42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Dokumentationshilfe!$B635="",NA(),IF(Dokumentationshilfe!$B635&lt;Dokumentationshilfe!$D$746,0.9,IF(Dokumentationshilfe!$B635&lt;=Dokumentationshilfe!$F$746,1+(Dokumentationshilfe!$B635-Dokumentationshilfe!$D$746)/ABS(Dokumentationshilfe!$F$746-Dokumentationshilfe!$D$746),IF(Dokumentationshilfe!$B635&lt;=Dokumentationshilfe!$H$746,2+(Dokumentationshilfe!$B635-Dokumentationshilfe!$F$746)/ABS(Dokumentationshilfe!$H$746-Dokumentationshilfe!$F$746),IF(Dokumentationshilfe!$B635&lt;=Dokumentationshilfe!$J$746,3+(Dokumentationshilfe!$B635-Dokumentationshilfe!$H$746)/ABS(Dokumentationshilfe!$J$746-Dokumentationshilfe!$H$746),IF(Dokumentationshilfe!$B635&lt;=Dokumentationshilfe!$L$746,4+(Dokumentationshilfe!$B635-Dokumentationshilfe!$J$746)/ABS(Dokumentationshilfe!$L$746-Dokumentationshilfe!$J$746),IF(Dokumentationshilfe!$B635&lt;=Dokumentationshilfe!$N$746,5+(Dokumentationshilfe!$B635-Dokumentationshilfe!$L$746)/ABS(Dokumentationshilfe!$N$746-Dokumentationshilfe!$L$746),IF(Dokumentationshilfe!$B635&lt;=Dokumentationshilfe!$P$746,6+(Dokumentationshilfe!$B635-Dokumentationshilfe!$N$746)/ABS(Dokumentationshilfe!$P$746-Dokumentationshilfe!$N$746),7.1))))))))</f>
        <v>#N/A</v>
      </c>
      <c r="Q4" s="49" t="s">
        <v>31</v>
      </c>
    </row>
    <row r="5" spans="3:21" x14ac:dyDescent="0.2">
      <c r="C5" s="4"/>
      <c r="D5" t="s">
        <v>11</v>
      </c>
      <c r="E5" t="s">
        <v>19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</row>
    <row r="6" spans="3:21" x14ac:dyDescent="0.2">
      <c r="C6" s="4"/>
      <c r="L6" s="7"/>
      <c r="Q6" s="49" t="s">
        <v>35</v>
      </c>
      <c r="R6" s="49"/>
      <c r="S6" s="49"/>
      <c r="T6" s="49"/>
      <c r="U6" s="49"/>
    </row>
    <row r="7" spans="3:21" x14ac:dyDescent="0.2">
      <c r="C7" s="4"/>
      <c r="D7" s="8">
        <v>1</v>
      </c>
      <c r="E7" s="8" t="e">
        <f>IF(Dokumentationshilfe!$B13="",NA(),IF(Dokumentationshilfe!$B13&lt;Dokumentationshilfe!$D$11,0.9,IF(Dokumentationshilfe!$B13&lt;=Dokumentationshilfe!$F$11,1+(Dokumentationshilfe!$B13-Dokumentationshilfe!$D$11)/ABS(Dokumentationshilfe!$F$11-Dokumentationshilfe!$D$11),IF(Dokumentationshilfe!$B13&lt;=Dokumentationshilfe!$H$11,2+(Dokumentationshilfe!$B13-Dokumentationshilfe!$F$11)/ABS(Dokumentationshilfe!$H$11-Dokumentationshilfe!$F$11),IF(Dokumentationshilfe!$B13&lt;=Dokumentationshilfe!$J$11,3+(Dokumentationshilfe!$B13-Dokumentationshilfe!$H$11)/ABS(Dokumentationshilfe!$J$11-Dokumentationshilfe!$H$11),IF(Dokumentationshilfe!$B13&lt;=Dokumentationshilfe!$L$11,4+(Dokumentationshilfe!$B13-Dokumentationshilfe!$J$11)/ABS(Dokumentationshilfe!$L$11-Dokumentationshilfe!$J$11),IF(Dokumentationshilfe!$B13&lt;=Dokumentationshilfe!$N$11,5+(Dokumentationshilfe!$B13-Dokumentationshilfe!$L$11)/ABS(Dokumentationshilfe!$N$11-Dokumentationshilfe!$L$11),IF(Dokumentationshilfe!$B13&lt;=Dokumentationshilfe!$P$11,6+(Dokumentationshilfe!$B13-Dokumentationshilfe!$N$11)/ABS(Dokumentationshilfe!$P$11-Dokumentationshilfe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49" t="s">
        <v>33</v>
      </c>
      <c r="R7" s="49"/>
      <c r="S7" s="49"/>
      <c r="T7" s="49"/>
      <c r="U7" s="49"/>
    </row>
    <row r="8" spans="3:21" x14ac:dyDescent="0.2">
      <c r="C8" s="4"/>
      <c r="D8" s="8">
        <v>2</v>
      </c>
      <c r="E8" s="8" t="e">
        <f>IF(Dokumentationshilfe!$B14="",NA(),IF(Dokumentationshilfe!$B14&lt;Dokumentationshilfe!$D$11,0.9,IF(Dokumentationshilfe!$B14&lt;=Dokumentationshilfe!$F$11,1+(Dokumentationshilfe!$B14-Dokumentationshilfe!$D$11)/ABS(Dokumentationshilfe!$F$11-Dokumentationshilfe!$D$11),IF(Dokumentationshilfe!$B14&lt;=Dokumentationshilfe!$H$11,2+(Dokumentationshilfe!$B14-Dokumentationshilfe!$F$11)/ABS(Dokumentationshilfe!$H$11-Dokumentationshilfe!$F$11),IF(Dokumentationshilfe!$B14&lt;=Dokumentationshilfe!$J$11,3+(Dokumentationshilfe!$B14-Dokumentationshilfe!$H$11)/ABS(Dokumentationshilfe!$J$11-Dokumentationshilfe!$H$11),IF(Dokumentationshilfe!$B14&lt;=Dokumentationshilfe!$L$11,4+(Dokumentationshilfe!$B14-Dokumentationshilfe!$J$11)/ABS(Dokumentationshilfe!$L$11-Dokumentationshilfe!$J$11),IF(Dokumentationshilfe!$B14&lt;=Dokumentationshilfe!$N$11,5+(Dokumentationshilfe!$B14-Dokumentationshilfe!$L$11)/ABS(Dokumentationshilfe!$N$11-Dokumentationshilfe!$L$11),IF(Dokumentationshilfe!$B14&lt;=Dokumentationshilfe!$P$11,6+(Dokumentationshilfe!$B14-Dokumentationshilfe!$N$11)/ABS(Dokumentationshilfe!$P$11-Dokumentationshilfe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49" t="s">
        <v>32</v>
      </c>
      <c r="R8" s="49"/>
      <c r="S8" s="49"/>
      <c r="T8" s="49"/>
      <c r="U8" s="49"/>
    </row>
    <row r="9" spans="3:21" x14ac:dyDescent="0.2">
      <c r="C9" s="4"/>
      <c r="D9" s="8">
        <v>3</v>
      </c>
      <c r="E9" s="8" t="e">
        <f>IF(Dokumentationshilfe!$B15="",NA(),IF(Dokumentationshilfe!$B15&lt;Dokumentationshilfe!$D$11,0.9,IF(Dokumentationshilfe!$B15&lt;=Dokumentationshilfe!$F$11,1+(Dokumentationshilfe!$B15-Dokumentationshilfe!$D$11)/ABS(Dokumentationshilfe!$F$11-Dokumentationshilfe!$D$11),IF(Dokumentationshilfe!$B15&lt;=Dokumentationshilfe!$H$11,2+(Dokumentationshilfe!$B15-Dokumentationshilfe!$F$11)/ABS(Dokumentationshilfe!$H$11-Dokumentationshilfe!$F$11),IF(Dokumentationshilfe!$B15&lt;=Dokumentationshilfe!$J$11,3+(Dokumentationshilfe!$B15-Dokumentationshilfe!$H$11)/ABS(Dokumentationshilfe!$J$11-Dokumentationshilfe!$H$11),IF(Dokumentationshilfe!$B15&lt;=Dokumentationshilfe!$L$11,4+(Dokumentationshilfe!$B15-Dokumentationshilfe!$J$11)/ABS(Dokumentationshilfe!$L$11-Dokumentationshilfe!$J$11),IF(Dokumentationshilfe!$B15&lt;=Dokumentationshilfe!$N$11,5+(Dokumentationshilfe!$B15-Dokumentationshilfe!$L$11)/ABS(Dokumentationshilfe!$N$11-Dokumentationshilfe!$L$11),IF(Dokumentationshilfe!$B15&lt;=Dokumentationshilfe!$P$11,6+(Dokumentationshilfe!$B15-Dokumentationshilfe!$N$11)/ABS(Dokumentationshilfe!$P$11-Dokumentationshilfe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49" t="s">
        <v>34</v>
      </c>
    </row>
    <row r="10" spans="3:21" x14ac:dyDescent="0.2">
      <c r="C10" s="4"/>
      <c r="D10" s="8">
        <v>4</v>
      </c>
      <c r="E10" s="8" t="e">
        <f>IF(Dokumentationshilfe!$B16="",NA(),IF(Dokumentationshilfe!$B16&lt;Dokumentationshilfe!$D$11,0.9,IF(Dokumentationshilfe!$B16&lt;=Dokumentationshilfe!$F$11,1+(Dokumentationshilfe!$B16-Dokumentationshilfe!$D$11)/ABS(Dokumentationshilfe!$F$11-Dokumentationshilfe!$D$11),IF(Dokumentationshilfe!$B16&lt;=Dokumentationshilfe!$H$11,2+(Dokumentationshilfe!$B16-Dokumentationshilfe!$F$11)/ABS(Dokumentationshilfe!$H$11-Dokumentationshilfe!$F$11),IF(Dokumentationshilfe!$B16&lt;=Dokumentationshilfe!$J$11,3+(Dokumentationshilfe!$B16-Dokumentationshilfe!$H$11)/ABS(Dokumentationshilfe!$J$11-Dokumentationshilfe!$H$11),IF(Dokumentationshilfe!$B16&lt;=Dokumentationshilfe!$L$11,4+(Dokumentationshilfe!$B16-Dokumentationshilfe!$J$11)/ABS(Dokumentationshilfe!$L$11-Dokumentationshilfe!$J$11),IF(Dokumentationshilfe!$B16&lt;=Dokumentationshilfe!$N$11,5+(Dokumentationshilfe!$B16-Dokumentationshilfe!$L$11)/ABS(Dokumentationshilfe!$N$11-Dokumentationshilfe!$L$11),IF(Dokumentationshilfe!$B16&lt;=Dokumentationshilfe!$P$11,6+(Dokumentationshilfe!$B16-Dokumentationshilfe!$N$11)/ABS(Dokumentationshilfe!$P$11-Dokumentationshilfe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Dokumentationshilfe!$B17="",NA(),IF(Dokumentationshilfe!$B17&lt;Dokumentationshilfe!$D$11,0.9,IF(Dokumentationshilfe!$B17&lt;=Dokumentationshilfe!$F$11,1+(Dokumentationshilfe!$B17-Dokumentationshilfe!$D$11)/ABS(Dokumentationshilfe!$F$11-Dokumentationshilfe!$D$11),IF(Dokumentationshilfe!$B17&lt;=Dokumentationshilfe!$H$11,2+(Dokumentationshilfe!$B17-Dokumentationshilfe!$F$11)/ABS(Dokumentationshilfe!$H$11-Dokumentationshilfe!$F$11),IF(Dokumentationshilfe!$B17&lt;=Dokumentationshilfe!$J$11,3+(Dokumentationshilfe!$B17-Dokumentationshilfe!$H$11)/ABS(Dokumentationshilfe!$J$11-Dokumentationshilfe!$H$11),IF(Dokumentationshilfe!$B17&lt;=Dokumentationshilfe!$L$11,4+(Dokumentationshilfe!$B17-Dokumentationshilfe!$J$11)/ABS(Dokumentationshilfe!$L$11-Dokumentationshilfe!$J$11),IF(Dokumentationshilfe!$B17&lt;=Dokumentationshilfe!$N$11,5+(Dokumentationshilfe!$B17-Dokumentationshilfe!$L$11)/ABS(Dokumentationshilfe!$N$11-Dokumentationshilfe!$L$11),IF(Dokumentationshilfe!$B17&lt;=Dokumentationshilfe!$P$11,6+(Dokumentationshilfe!$B17-Dokumentationshilfe!$N$11)/ABS(Dokumentationshilfe!$P$11-Dokumentationshilfe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Dokumentationshilfe!$B18="",NA(),IF(Dokumentationshilfe!$B18&lt;Dokumentationshilfe!$D$11,0.9,IF(Dokumentationshilfe!$B18&lt;=Dokumentationshilfe!$F$11,1+(Dokumentationshilfe!$B18-Dokumentationshilfe!$D$11)/ABS(Dokumentationshilfe!$F$11-Dokumentationshilfe!$D$11),IF(Dokumentationshilfe!$B18&lt;=Dokumentationshilfe!$H$11,2+(Dokumentationshilfe!$B18-Dokumentationshilfe!$F$11)/ABS(Dokumentationshilfe!$H$11-Dokumentationshilfe!$F$11),IF(Dokumentationshilfe!$B18&lt;=Dokumentationshilfe!$J$11,3+(Dokumentationshilfe!$B18-Dokumentationshilfe!$H$11)/ABS(Dokumentationshilfe!$J$11-Dokumentationshilfe!$H$11),IF(Dokumentationshilfe!$B18&lt;=Dokumentationshilfe!$L$11,4+(Dokumentationshilfe!$B18-Dokumentationshilfe!$J$11)/ABS(Dokumentationshilfe!$L$11-Dokumentationshilfe!$J$11),IF(Dokumentationshilfe!$B18&lt;=Dokumentationshilfe!$N$11,5+(Dokumentationshilfe!$B18-Dokumentationshilfe!$L$11)/ABS(Dokumentationshilfe!$N$11-Dokumentationshilfe!$L$11),IF(Dokumentationshilfe!$B18&lt;=Dokumentationshilfe!$P$11,6+(Dokumentationshilfe!$B18-Dokumentationshilfe!$N$11)/ABS(Dokumentationshilfe!$P$11-Dokumentationshilfe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49" t="s">
        <v>37</v>
      </c>
    </row>
    <row r="13" spans="3:21" x14ac:dyDescent="0.2">
      <c r="C13" s="4"/>
      <c r="D13" s="8">
        <v>7</v>
      </c>
      <c r="E13" s="8" t="e">
        <f>IF(Dokumentationshilfe!$B19="",NA(),IF(Dokumentationshilfe!$B19&lt;Dokumentationshilfe!$D$11,0.9,IF(Dokumentationshilfe!$B19&lt;=Dokumentationshilfe!$F$11,1+(Dokumentationshilfe!$B19-Dokumentationshilfe!$D$11)/ABS(Dokumentationshilfe!$F$11-Dokumentationshilfe!$D$11),IF(Dokumentationshilfe!$B19&lt;=Dokumentationshilfe!$H$11,2+(Dokumentationshilfe!$B19-Dokumentationshilfe!$F$11)/ABS(Dokumentationshilfe!$H$11-Dokumentationshilfe!$F$11),IF(Dokumentationshilfe!$B19&lt;=Dokumentationshilfe!$J$11,3+(Dokumentationshilfe!$B19-Dokumentationshilfe!$H$11)/ABS(Dokumentationshilfe!$J$11-Dokumentationshilfe!$H$11),IF(Dokumentationshilfe!$B19&lt;=Dokumentationshilfe!$L$11,4+(Dokumentationshilfe!$B19-Dokumentationshilfe!$J$11)/ABS(Dokumentationshilfe!$L$11-Dokumentationshilfe!$J$11),IF(Dokumentationshilfe!$B19&lt;=Dokumentationshilfe!$N$11,5+(Dokumentationshilfe!$B19-Dokumentationshilfe!$L$11)/ABS(Dokumentationshilfe!$N$11-Dokumentationshilfe!$L$11),IF(Dokumentationshilfe!$B19&lt;=Dokumentationshilfe!$P$11,6+(Dokumentationshilfe!$B19-Dokumentationshilfe!$N$11)/ABS(Dokumentationshilfe!$P$11-Dokumentationshilfe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49" t="s">
        <v>36</v>
      </c>
    </row>
    <row r="14" spans="3:21" x14ac:dyDescent="0.2">
      <c r="C14" s="4"/>
      <c r="D14" s="8">
        <v>8</v>
      </c>
      <c r="E14" s="8" t="e">
        <f>IF(Dokumentationshilfe!$B20="",NA(),IF(Dokumentationshilfe!$B20&lt;Dokumentationshilfe!$D$11,0.9,IF(Dokumentationshilfe!$B20&lt;=Dokumentationshilfe!$F$11,1+(Dokumentationshilfe!$B20-Dokumentationshilfe!$D$11)/ABS(Dokumentationshilfe!$F$11-Dokumentationshilfe!$D$11),IF(Dokumentationshilfe!$B20&lt;=Dokumentationshilfe!$H$11,2+(Dokumentationshilfe!$B20-Dokumentationshilfe!$F$11)/ABS(Dokumentationshilfe!$H$11-Dokumentationshilfe!$F$11),IF(Dokumentationshilfe!$B20&lt;=Dokumentationshilfe!$J$11,3+(Dokumentationshilfe!$B20-Dokumentationshilfe!$H$11)/ABS(Dokumentationshilfe!$J$11-Dokumentationshilfe!$H$11),IF(Dokumentationshilfe!$B20&lt;=Dokumentationshilfe!$L$11,4+(Dokumentationshilfe!$B20-Dokumentationshilfe!$J$11)/ABS(Dokumentationshilfe!$L$11-Dokumentationshilfe!$J$11),IF(Dokumentationshilfe!$B20&lt;=Dokumentationshilfe!$N$11,5+(Dokumentationshilfe!$B20-Dokumentationshilfe!$L$11)/ABS(Dokumentationshilfe!$N$11-Dokumentationshilfe!$L$11),IF(Dokumentationshilfe!$B20&lt;=Dokumentationshilfe!$P$11,6+(Dokumentationshilfe!$B20-Dokumentationshilfe!$N$11)/ABS(Dokumentationshilfe!$P$11-Dokumentationshilfe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21</v>
      </c>
      <c r="Q14" s="49" t="s">
        <v>38</v>
      </c>
    </row>
    <row r="15" spans="3:21" x14ac:dyDescent="0.2">
      <c r="C15" s="4"/>
      <c r="D15" s="8">
        <v>9</v>
      </c>
      <c r="E15" s="8" t="e">
        <f>IF(Dokumentationshilfe!$B21="",NA(),IF(Dokumentationshilfe!$B21&lt;Dokumentationshilfe!$D$11,0.9,IF(Dokumentationshilfe!$B21&lt;=Dokumentationshilfe!$F$11,1+(Dokumentationshilfe!$B21-Dokumentationshilfe!$D$11)/ABS(Dokumentationshilfe!$F$11-Dokumentationshilfe!$D$11),IF(Dokumentationshilfe!$B21&lt;=Dokumentationshilfe!$H$11,2+(Dokumentationshilfe!$B21-Dokumentationshilfe!$F$11)/ABS(Dokumentationshilfe!$H$11-Dokumentationshilfe!$F$11),IF(Dokumentationshilfe!$B21&lt;=Dokumentationshilfe!$J$11,3+(Dokumentationshilfe!$B21-Dokumentationshilfe!$H$11)/ABS(Dokumentationshilfe!$J$11-Dokumentationshilfe!$H$11),IF(Dokumentationshilfe!$B21&lt;=Dokumentationshilfe!$L$11,4+(Dokumentationshilfe!$B21-Dokumentationshilfe!$J$11)/ABS(Dokumentationshilfe!$L$11-Dokumentationshilfe!$J$11),IF(Dokumentationshilfe!$B21&lt;=Dokumentationshilfe!$N$11,5+(Dokumentationshilfe!$B21-Dokumentationshilfe!$L$11)/ABS(Dokumentationshilfe!$N$11-Dokumentationshilfe!$L$11),IF(Dokumentationshilfe!$B21&lt;=Dokumentationshilfe!$P$11,6+(Dokumentationshilfe!$B21-Dokumentationshilfe!$N$11)/ABS(Dokumentationshilfe!$P$11-Dokumentationshilfe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208</v>
      </c>
      <c r="Q15" s="49" t="s">
        <v>39</v>
      </c>
    </row>
    <row r="16" spans="3:21" x14ac:dyDescent="0.2">
      <c r="C16" s="4"/>
      <c r="D16" s="8">
        <v>10</v>
      </c>
      <c r="E16" s="8" t="e">
        <f>IF(Dokumentationshilfe!$B22="",NA(),IF(Dokumentationshilfe!$B22&lt;Dokumentationshilfe!$D$11,0.9,IF(Dokumentationshilfe!$B22&lt;=Dokumentationshilfe!$F$11,1+(Dokumentationshilfe!$B22-Dokumentationshilfe!$D$11)/ABS(Dokumentationshilfe!$F$11-Dokumentationshilfe!$D$11),IF(Dokumentationshilfe!$B22&lt;=Dokumentationshilfe!$H$11,2+(Dokumentationshilfe!$B22-Dokumentationshilfe!$F$11)/ABS(Dokumentationshilfe!$H$11-Dokumentationshilfe!$F$11),IF(Dokumentationshilfe!$B22&lt;=Dokumentationshilfe!$J$11,3+(Dokumentationshilfe!$B22-Dokumentationshilfe!$H$11)/ABS(Dokumentationshilfe!$J$11-Dokumentationshilfe!$H$11),IF(Dokumentationshilfe!$B22&lt;=Dokumentationshilfe!$L$11,4+(Dokumentationshilfe!$B22-Dokumentationshilfe!$J$11)/ABS(Dokumentationshilfe!$L$11-Dokumentationshilfe!$J$11),IF(Dokumentationshilfe!$B22&lt;=Dokumentationshilfe!$N$11,5+(Dokumentationshilfe!$B22-Dokumentationshilfe!$L$11)/ABS(Dokumentationshilfe!$N$11-Dokumentationshilfe!$L$11),IF(Dokumentationshilfe!$B22&lt;=Dokumentationshilfe!$P$11,6+(Dokumentationshilfe!$B22-Dokumentationshilfe!$N$11)/ABS(Dokumentationshilfe!$P$11-Dokumentationshilfe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208</v>
      </c>
      <c r="Q16" s="49" t="s">
        <v>41</v>
      </c>
    </row>
    <row r="17" spans="3:23" x14ac:dyDescent="0.2">
      <c r="C17" s="4"/>
      <c r="D17" s="8">
        <v>11</v>
      </c>
      <c r="E17" s="8" t="e">
        <f>IF(Dokumentationshilfe!$B23="",NA(),IF(Dokumentationshilfe!$B23&lt;Dokumentationshilfe!$D$11,0.9,IF(Dokumentationshilfe!$B23&lt;=Dokumentationshilfe!$F$11,1+(Dokumentationshilfe!$B23-Dokumentationshilfe!$D$11)/ABS(Dokumentationshilfe!$F$11-Dokumentationshilfe!$D$11),IF(Dokumentationshilfe!$B23&lt;=Dokumentationshilfe!$H$11,2+(Dokumentationshilfe!$B23-Dokumentationshilfe!$F$11)/ABS(Dokumentationshilfe!$H$11-Dokumentationshilfe!$F$11),IF(Dokumentationshilfe!$B23&lt;=Dokumentationshilfe!$J$11,3+(Dokumentationshilfe!$B23-Dokumentationshilfe!$H$11)/ABS(Dokumentationshilfe!$J$11-Dokumentationshilfe!$H$11),IF(Dokumentationshilfe!$B23&lt;=Dokumentationshilfe!$L$11,4+(Dokumentationshilfe!$B23-Dokumentationshilfe!$J$11)/ABS(Dokumentationshilfe!$L$11-Dokumentationshilfe!$J$11),IF(Dokumentationshilfe!$B23&lt;=Dokumentationshilfe!$N$11,5+(Dokumentationshilfe!$B23-Dokumentationshilfe!$L$11)/ABS(Dokumentationshilfe!$N$11-Dokumentationshilfe!$L$11),IF(Dokumentationshilfe!$B23&lt;=Dokumentationshilfe!$P$11,6+(Dokumentationshilfe!$B23-Dokumentationshilfe!$N$11)/ABS(Dokumentationshilfe!$P$11-Dokumentationshilfe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49" t="s">
        <v>40</v>
      </c>
    </row>
    <row r="18" spans="3:23" x14ac:dyDescent="0.2">
      <c r="C18" s="4"/>
      <c r="D18" s="8">
        <v>12</v>
      </c>
      <c r="E18" s="8" t="e">
        <f>IF(Dokumentationshilfe!$B24="",NA(),IF(Dokumentationshilfe!$B24&lt;Dokumentationshilfe!$D$11,0.9,IF(Dokumentationshilfe!$B24&lt;=Dokumentationshilfe!$F$11,1+(Dokumentationshilfe!$B24-Dokumentationshilfe!$D$11)/ABS(Dokumentationshilfe!$F$11-Dokumentationshilfe!$D$11),IF(Dokumentationshilfe!$B24&lt;=Dokumentationshilfe!$H$11,2+(Dokumentationshilfe!$B24-Dokumentationshilfe!$F$11)/ABS(Dokumentationshilfe!$H$11-Dokumentationshilfe!$F$11),IF(Dokumentationshilfe!$B24&lt;=Dokumentationshilfe!$J$11,3+(Dokumentationshilfe!$B24-Dokumentationshilfe!$H$11)/ABS(Dokumentationshilfe!$J$11-Dokumentationshilfe!$H$11),IF(Dokumentationshilfe!$B24&lt;=Dokumentationshilfe!$L$11,4+(Dokumentationshilfe!$B24-Dokumentationshilfe!$J$11)/ABS(Dokumentationshilfe!$L$11-Dokumentationshilfe!$J$11),IF(Dokumentationshilfe!$B24&lt;=Dokumentationshilfe!$N$11,5+(Dokumentationshilfe!$B24-Dokumentationshilfe!$L$11)/ABS(Dokumentationshilfe!$N$11-Dokumentationshilfe!$L$11),IF(Dokumentationshilfe!$B24&lt;=Dokumentationshilfe!$P$11,6+(Dokumentationshilfe!$B24-Dokumentationshilfe!$N$11)/ABS(Dokumentationshilfe!$P$11-Dokumentationshilfe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Dokumentationshilfe!$B25="",NA(),IF(Dokumentationshilfe!$B25&lt;Dokumentationshilfe!$D$11,0.9,IF(Dokumentationshilfe!$B25&lt;=Dokumentationshilfe!$F$11,1+(Dokumentationshilfe!$B25-Dokumentationshilfe!$D$11)/ABS(Dokumentationshilfe!$F$11-Dokumentationshilfe!$D$11),IF(Dokumentationshilfe!$B25&lt;=Dokumentationshilfe!$H$11,2+(Dokumentationshilfe!$B25-Dokumentationshilfe!$F$11)/ABS(Dokumentationshilfe!$H$11-Dokumentationshilfe!$F$11),IF(Dokumentationshilfe!$B25&lt;=Dokumentationshilfe!$J$11,3+(Dokumentationshilfe!$B25-Dokumentationshilfe!$H$11)/ABS(Dokumentationshilfe!$J$11-Dokumentationshilfe!$H$11),IF(Dokumentationshilfe!$B25&lt;=Dokumentationshilfe!$L$11,4+(Dokumentationshilfe!$B25-Dokumentationshilfe!$J$11)/ABS(Dokumentationshilfe!$L$11-Dokumentationshilfe!$J$11),IF(Dokumentationshilfe!$B25&lt;=Dokumentationshilfe!$N$11,5+(Dokumentationshilfe!$B25-Dokumentationshilfe!$L$11)/ABS(Dokumentationshilfe!$N$11-Dokumentationshilfe!$L$11),IF(Dokumentationshilfe!$B25&lt;=Dokumentationshilfe!$P$11,6+(Dokumentationshilfe!$B25-Dokumentationshilfe!$N$11)/ABS(Dokumentationshilfe!$P$11-Dokumentationshilfe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Dokumentationshilfe!$B26="",NA(),IF(Dokumentationshilfe!$B26&lt;Dokumentationshilfe!$D$11,0.9,IF(Dokumentationshilfe!$B26&lt;=Dokumentationshilfe!$F$11,1+(Dokumentationshilfe!$B26-Dokumentationshilfe!$D$11)/ABS(Dokumentationshilfe!$F$11-Dokumentationshilfe!$D$11),IF(Dokumentationshilfe!$B26&lt;=Dokumentationshilfe!$H$11,2+(Dokumentationshilfe!$B26-Dokumentationshilfe!$F$11)/ABS(Dokumentationshilfe!$H$11-Dokumentationshilfe!$F$11),IF(Dokumentationshilfe!$B26&lt;=Dokumentationshilfe!$J$11,3+(Dokumentationshilfe!$B26-Dokumentationshilfe!$H$11)/ABS(Dokumentationshilfe!$J$11-Dokumentationshilfe!$H$11),IF(Dokumentationshilfe!$B26&lt;=Dokumentationshilfe!$L$11,4+(Dokumentationshilfe!$B26-Dokumentationshilfe!$J$11)/ABS(Dokumentationshilfe!$L$11-Dokumentationshilfe!$J$11),IF(Dokumentationshilfe!$B26&lt;=Dokumentationshilfe!$N$11,5+(Dokumentationshilfe!$B26-Dokumentationshilfe!$L$11)/ABS(Dokumentationshilfe!$N$11-Dokumentationshilfe!$L$11),IF(Dokumentationshilfe!$B26&lt;=Dokumentationshilfe!$P$11,6+(Dokumentationshilfe!$B26-Dokumentationshilfe!$N$11)/ABS(Dokumentationshilfe!$P$11-Dokumentationshilfe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49" t="s">
        <v>42</v>
      </c>
    </row>
    <row r="21" spans="3:23" x14ac:dyDescent="0.2">
      <c r="C21" s="4"/>
      <c r="D21" s="8">
        <v>15</v>
      </c>
      <c r="E21" s="8" t="e">
        <f>IF(Dokumentationshilfe!$B27="",NA(),IF(Dokumentationshilfe!$B27&lt;Dokumentationshilfe!$D$11,0.9,IF(Dokumentationshilfe!$B27&lt;=Dokumentationshilfe!$F$11,1+(Dokumentationshilfe!$B27-Dokumentationshilfe!$D$11)/ABS(Dokumentationshilfe!$F$11-Dokumentationshilfe!$D$11),IF(Dokumentationshilfe!$B27&lt;=Dokumentationshilfe!$H$11,2+(Dokumentationshilfe!$B27-Dokumentationshilfe!$F$11)/ABS(Dokumentationshilfe!$H$11-Dokumentationshilfe!$F$11),IF(Dokumentationshilfe!$B27&lt;=Dokumentationshilfe!$J$11,3+(Dokumentationshilfe!$B27-Dokumentationshilfe!$H$11)/ABS(Dokumentationshilfe!$J$11-Dokumentationshilfe!$H$11),IF(Dokumentationshilfe!$B27&lt;=Dokumentationshilfe!$L$11,4+(Dokumentationshilfe!$B27-Dokumentationshilfe!$J$11)/ABS(Dokumentationshilfe!$L$11-Dokumentationshilfe!$J$11),IF(Dokumentationshilfe!$B27&lt;=Dokumentationshilfe!$N$11,5+(Dokumentationshilfe!$B27-Dokumentationshilfe!$L$11)/ABS(Dokumentationshilfe!$N$11-Dokumentationshilfe!$L$11),IF(Dokumentationshilfe!$B27&lt;=Dokumentationshilfe!$P$11,6+(Dokumentationshilfe!$B27-Dokumentationshilfe!$N$11)/ABS(Dokumentationshilfe!$P$11-Dokumentationshilfe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49" t="s">
        <v>36</v>
      </c>
    </row>
    <row r="22" spans="3:23" x14ac:dyDescent="0.2">
      <c r="C22" s="4"/>
      <c r="D22" s="8">
        <v>16</v>
      </c>
      <c r="E22" s="8" t="e">
        <f>IF(Dokumentationshilfe!$B28="",NA(),IF(Dokumentationshilfe!$B28&lt;Dokumentationshilfe!$D$11,0.9,IF(Dokumentationshilfe!$B28&lt;=Dokumentationshilfe!$F$11,1+(Dokumentationshilfe!$B28-Dokumentationshilfe!$D$11)/ABS(Dokumentationshilfe!$F$11-Dokumentationshilfe!$D$11),IF(Dokumentationshilfe!$B28&lt;=Dokumentationshilfe!$H$11,2+(Dokumentationshilfe!$B28-Dokumentationshilfe!$F$11)/ABS(Dokumentationshilfe!$H$11-Dokumentationshilfe!$F$11),IF(Dokumentationshilfe!$B28&lt;=Dokumentationshilfe!$J$11,3+(Dokumentationshilfe!$B28-Dokumentationshilfe!$H$11)/ABS(Dokumentationshilfe!$J$11-Dokumentationshilfe!$H$11),IF(Dokumentationshilfe!$B28&lt;=Dokumentationshilfe!$L$11,4+(Dokumentationshilfe!$B28-Dokumentationshilfe!$J$11)/ABS(Dokumentationshilfe!$L$11-Dokumentationshilfe!$J$11),IF(Dokumentationshilfe!$B28&lt;=Dokumentationshilfe!$N$11,5+(Dokumentationshilfe!$B28-Dokumentationshilfe!$L$11)/ABS(Dokumentationshilfe!$N$11-Dokumentationshilfe!$L$11),IF(Dokumentationshilfe!$B28&lt;=Dokumentationshilfe!$P$11,6+(Dokumentationshilfe!$B28-Dokumentationshilfe!$N$11)/ABS(Dokumentationshilfe!$P$11-Dokumentationshilfe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49" t="s">
        <v>44</v>
      </c>
    </row>
    <row r="23" spans="3:23" x14ac:dyDescent="0.2">
      <c r="C23" s="4"/>
      <c r="D23" s="8">
        <v>17</v>
      </c>
      <c r="E23" s="8" t="e">
        <f>IF(Dokumentationshilfe!$B29="",NA(),IF(Dokumentationshilfe!$B29&lt;Dokumentationshilfe!$D$11,0.9,IF(Dokumentationshilfe!$B29&lt;=Dokumentationshilfe!$F$11,1+(Dokumentationshilfe!$B29-Dokumentationshilfe!$D$11)/ABS(Dokumentationshilfe!$F$11-Dokumentationshilfe!$D$11),IF(Dokumentationshilfe!$B29&lt;=Dokumentationshilfe!$H$11,2+(Dokumentationshilfe!$B29-Dokumentationshilfe!$F$11)/ABS(Dokumentationshilfe!$H$11-Dokumentationshilfe!$F$11),IF(Dokumentationshilfe!$B29&lt;=Dokumentationshilfe!$J$11,3+(Dokumentationshilfe!$B29-Dokumentationshilfe!$H$11)/ABS(Dokumentationshilfe!$J$11-Dokumentationshilfe!$H$11),IF(Dokumentationshilfe!$B29&lt;=Dokumentationshilfe!$L$11,4+(Dokumentationshilfe!$B29-Dokumentationshilfe!$J$11)/ABS(Dokumentationshilfe!$L$11-Dokumentationshilfe!$J$11),IF(Dokumentationshilfe!$B29&lt;=Dokumentationshilfe!$N$11,5+(Dokumentationshilfe!$B29-Dokumentationshilfe!$L$11)/ABS(Dokumentationshilfe!$N$11-Dokumentationshilfe!$L$11),IF(Dokumentationshilfe!$B29&lt;=Dokumentationshilfe!$P$11,6+(Dokumentationshilfe!$B29-Dokumentationshilfe!$N$11)/ABS(Dokumentationshilfe!$P$11-Dokumentationshilfe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49" t="s">
        <v>43</v>
      </c>
    </row>
    <row r="24" spans="3:23" x14ac:dyDescent="0.2">
      <c r="C24" s="4"/>
      <c r="D24" s="8">
        <v>18</v>
      </c>
      <c r="E24" s="8" t="e">
        <f>IF(Dokumentationshilfe!$B30="",NA(),IF(Dokumentationshilfe!$B30&lt;Dokumentationshilfe!$D$11,0.9,IF(Dokumentationshilfe!$B30&lt;=Dokumentationshilfe!$F$11,1+(Dokumentationshilfe!$B30-Dokumentationshilfe!$D$11)/ABS(Dokumentationshilfe!$F$11-Dokumentationshilfe!$D$11),IF(Dokumentationshilfe!$B30&lt;=Dokumentationshilfe!$H$11,2+(Dokumentationshilfe!$B30-Dokumentationshilfe!$F$11)/ABS(Dokumentationshilfe!$H$11-Dokumentationshilfe!$F$11),IF(Dokumentationshilfe!$B30&lt;=Dokumentationshilfe!$J$11,3+(Dokumentationshilfe!$B30-Dokumentationshilfe!$H$11)/ABS(Dokumentationshilfe!$J$11-Dokumentationshilfe!$H$11),IF(Dokumentationshilfe!$B30&lt;=Dokumentationshilfe!$L$11,4+(Dokumentationshilfe!$B30-Dokumentationshilfe!$J$11)/ABS(Dokumentationshilfe!$L$11-Dokumentationshilfe!$J$11),IF(Dokumentationshilfe!$B30&lt;=Dokumentationshilfe!$N$11,5+(Dokumentationshilfe!$B30-Dokumentationshilfe!$L$11)/ABS(Dokumentationshilfe!$N$11-Dokumentationshilfe!$L$11),IF(Dokumentationshilfe!$B30&lt;=Dokumentationshilfe!$P$11,6+(Dokumentationshilfe!$B30-Dokumentationshilfe!$N$11)/ABS(Dokumentationshilfe!$P$11-Dokumentationshilfe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Dokumentationshilfe!$B31="",NA(),IF(Dokumentationshilfe!$B31&lt;Dokumentationshilfe!$D$11,0.9,IF(Dokumentationshilfe!$B31&lt;=Dokumentationshilfe!$F$11,1+(Dokumentationshilfe!$B31-Dokumentationshilfe!$D$11)/ABS(Dokumentationshilfe!$F$11-Dokumentationshilfe!$D$11),IF(Dokumentationshilfe!$B31&lt;=Dokumentationshilfe!$H$11,2+(Dokumentationshilfe!$B31-Dokumentationshilfe!$F$11)/ABS(Dokumentationshilfe!$H$11-Dokumentationshilfe!$F$11),IF(Dokumentationshilfe!$B31&lt;=Dokumentationshilfe!$J$11,3+(Dokumentationshilfe!$B31-Dokumentationshilfe!$H$11)/ABS(Dokumentationshilfe!$J$11-Dokumentationshilfe!$H$11),IF(Dokumentationshilfe!$B31&lt;=Dokumentationshilfe!$L$11,4+(Dokumentationshilfe!$B31-Dokumentationshilfe!$J$11)/ABS(Dokumentationshilfe!$L$11-Dokumentationshilfe!$J$11),IF(Dokumentationshilfe!$B31&lt;=Dokumentationshilfe!$N$11,5+(Dokumentationshilfe!$B31-Dokumentationshilfe!$L$11)/ABS(Dokumentationshilfe!$N$11-Dokumentationshilfe!$L$11),IF(Dokumentationshilfe!$B31&lt;=Dokumentationshilfe!$P$11,6+(Dokumentationshilfe!$B31-Dokumentationshilfe!$N$11)/ABS(Dokumentationshilfe!$P$11-Dokumentationshilfe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Dokumentationshilfe!$B32="",NA(),IF(Dokumentationshilfe!$B32&lt;Dokumentationshilfe!$D$11,0.9,IF(Dokumentationshilfe!$B32&lt;=Dokumentationshilfe!$F$11,1+(Dokumentationshilfe!$B32-Dokumentationshilfe!$D$11)/ABS(Dokumentationshilfe!$F$11-Dokumentationshilfe!$D$11),IF(Dokumentationshilfe!$B32&lt;=Dokumentationshilfe!$H$11,2+(Dokumentationshilfe!$B32-Dokumentationshilfe!$F$11)/ABS(Dokumentationshilfe!$H$11-Dokumentationshilfe!$F$11),IF(Dokumentationshilfe!$B32&lt;=Dokumentationshilfe!$J$11,3+(Dokumentationshilfe!$B32-Dokumentationshilfe!$H$11)/ABS(Dokumentationshilfe!$J$11-Dokumentationshilfe!$H$11),IF(Dokumentationshilfe!$B32&lt;=Dokumentationshilfe!$L$11,4+(Dokumentationshilfe!$B32-Dokumentationshilfe!$J$11)/ABS(Dokumentationshilfe!$L$11-Dokumentationshilfe!$J$11),IF(Dokumentationshilfe!$B32&lt;=Dokumentationshilfe!$N$11,5+(Dokumentationshilfe!$B32-Dokumentationshilfe!$L$11)/ABS(Dokumentationshilfe!$N$11-Dokumentationshilfe!$L$11),IF(Dokumentationshilfe!$B32&lt;=Dokumentationshilfe!$P$11,6+(Dokumentationshilfe!$B32-Dokumentationshilfe!$N$11)/ABS(Dokumentationshilfe!$P$11-Dokumentationshilfe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Dokumentationshilfe!$B33="",NA(),IF(Dokumentationshilfe!$B33&lt;Dokumentationshilfe!$D$11,0.9,IF(Dokumentationshilfe!$B33&lt;=Dokumentationshilfe!$F$11,1+(Dokumentationshilfe!$B33-Dokumentationshilfe!$D$11)/ABS(Dokumentationshilfe!$F$11-Dokumentationshilfe!$D$11),IF(Dokumentationshilfe!$B33&lt;=Dokumentationshilfe!$H$11,2+(Dokumentationshilfe!$B33-Dokumentationshilfe!$F$11)/ABS(Dokumentationshilfe!$H$11-Dokumentationshilfe!$F$11),IF(Dokumentationshilfe!$B33&lt;=Dokumentationshilfe!$J$11,3+(Dokumentationshilfe!$B33-Dokumentationshilfe!$H$11)/ABS(Dokumentationshilfe!$J$11-Dokumentationshilfe!$H$11),IF(Dokumentationshilfe!$B33&lt;=Dokumentationshilfe!$L$11,4+(Dokumentationshilfe!$B33-Dokumentationshilfe!$J$11)/ABS(Dokumentationshilfe!$L$11-Dokumentationshilfe!$J$11),IF(Dokumentationshilfe!$B33&lt;=Dokumentationshilfe!$N$11,5+(Dokumentationshilfe!$B33-Dokumentationshilfe!$L$11)/ABS(Dokumentationshilfe!$N$11-Dokumentationshilfe!$L$11),IF(Dokumentationshilfe!$B33&lt;=Dokumentationshilfe!$P$11,6+(Dokumentationshilfe!$B33-Dokumentationshilfe!$N$11)/ABS(Dokumentationshilfe!$P$11-Dokumentationshilfe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6" t="s">
        <v>45</v>
      </c>
      <c r="R27" s="67"/>
      <c r="S27" s="67"/>
      <c r="T27" s="67"/>
      <c r="U27" s="67"/>
      <c r="V27" s="67"/>
      <c r="W27" s="67"/>
    </row>
    <row r="28" spans="3:23" x14ac:dyDescent="0.2">
      <c r="C28" s="4"/>
      <c r="D28" s="8">
        <v>22</v>
      </c>
      <c r="E28" s="8" t="e">
        <f>IF(Dokumentationshilfe!$B34="",NA(),IF(Dokumentationshilfe!$B34&lt;Dokumentationshilfe!$D$11,0.9,IF(Dokumentationshilfe!$B34&lt;=Dokumentationshilfe!$F$11,1+(Dokumentationshilfe!$B34-Dokumentationshilfe!$D$11)/ABS(Dokumentationshilfe!$F$11-Dokumentationshilfe!$D$11),IF(Dokumentationshilfe!$B34&lt;=Dokumentationshilfe!$H$11,2+(Dokumentationshilfe!$B34-Dokumentationshilfe!$F$11)/ABS(Dokumentationshilfe!$H$11-Dokumentationshilfe!$F$11),IF(Dokumentationshilfe!$B34&lt;=Dokumentationshilfe!$J$11,3+(Dokumentationshilfe!$B34-Dokumentationshilfe!$H$11)/ABS(Dokumentationshilfe!$J$11-Dokumentationshilfe!$H$11),IF(Dokumentationshilfe!$B34&lt;=Dokumentationshilfe!$L$11,4+(Dokumentationshilfe!$B34-Dokumentationshilfe!$J$11)/ABS(Dokumentationshilfe!$L$11-Dokumentationshilfe!$J$11),IF(Dokumentationshilfe!$B34&lt;=Dokumentationshilfe!$N$11,5+(Dokumentationshilfe!$B34-Dokumentationshilfe!$L$11)/ABS(Dokumentationshilfe!$N$11-Dokumentationshilfe!$L$11),IF(Dokumentationshilfe!$B34&lt;=Dokumentationshilfe!$P$11,6+(Dokumentationshilfe!$B34-Dokumentationshilfe!$N$11)/ABS(Dokumentationshilfe!$P$11-Dokumentationshilfe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35" t="s">
        <v>209</v>
      </c>
      <c r="R28" s="135"/>
      <c r="S28" s="135"/>
      <c r="T28" s="135"/>
      <c r="U28" s="135"/>
      <c r="V28" s="67"/>
      <c r="W28" s="67"/>
    </row>
    <row r="29" spans="3:23" x14ac:dyDescent="0.2">
      <c r="C29" s="4"/>
      <c r="D29" s="8">
        <v>23</v>
      </c>
      <c r="E29" s="8" t="e">
        <f>IF(Dokumentationshilfe!$B35="",NA(),IF(Dokumentationshilfe!$B35&lt;Dokumentationshilfe!$D$11,0.9,IF(Dokumentationshilfe!$B35&lt;=Dokumentationshilfe!$F$11,1+(Dokumentationshilfe!$B35-Dokumentationshilfe!$D$11)/ABS(Dokumentationshilfe!$F$11-Dokumentationshilfe!$D$11),IF(Dokumentationshilfe!$B35&lt;=Dokumentationshilfe!$H$11,2+(Dokumentationshilfe!$B35-Dokumentationshilfe!$F$11)/ABS(Dokumentationshilfe!$H$11-Dokumentationshilfe!$F$11),IF(Dokumentationshilfe!$B35&lt;=Dokumentationshilfe!$J$11,3+(Dokumentationshilfe!$B35-Dokumentationshilfe!$H$11)/ABS(Dokumentationshilfe!$J$11-Dokumentationshilfe!$H$11),IF(Dokumentationshilfe!$B35&lt;=Dokumentationshilfe!$L$11,4+(Dokumentationshilfe!$B35-Dokumentationshilfe!$J$11)/ABS(Dokumentationshilfe!$L$11-Dokumentationshilfe!$J$11),IF(Dokumentationshilfe!$B35&lt;=Dokumentationshilfe!$N$11,5+(Dokumentationshilfe!$B35-Dokumentationshilfe!$L$11)/ABS(Dokumentationshilfe!$N$11-Dokumentationshilfe!$L$11),IF(Dokumentationshilfe!$B35&lt;=Dokumentationshilfe!$P$11,6+(Dokumentationshilfe!$B35-Dokumentationshilfe!$N$11)/ABS(Dokumentationshilfe!$P$11-Dokumentationshilfe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35"/>
      <c r="R29" s="135"/>
      <c r="S29" s="135"/>
      <c r="T29" s="135"/>
      <c r="U29" s="135"/>
      <c r="V29" s="67"/>
      <c r="W29" s="67"/>
    </row>
    <row r="30" spans="3:23" x14ac:dyDescent="0.2">
      <c r="C30" s="4"/>
      <c r="D30" s="8">
        <v>24</v>
      </c>
      <c r="E30" s="8" t="e">
        <f>IF(Dokumentationshilfe!$B36="",NA(),IF(Dokumentationshilfe!$B36&lt;Dokumentationshilfe!$D$11,0.9,IF(Dokumentationshilfe!$B36&lt;=Dokumentationshilfe!$F$11,1+(Dokumentationshilfe!$B36-Dokumentationshilfe!$D$11)/ABS(Dokumentationshilfe!$F$11-Dokumentationshilfe!$D$11),IF(Dokumentationshilfe!$B36&lt;=Dokumentationshilfe!$H$11,2+(Dokumentationshilfe!$B36-Dokumentationshilfe!$F$11)/ABS(Dokumentationshilfe!$H$11-Dokumentationshilfe!$F$11),IF(Dokumentationshilfe!$B36&lt;=Dokumentationshilfe!$J$11,3+(Dokumentationshilfe!$B36-Dokumentationshilfe!$H$11)/ABS(Dokumentationshilfe!$J$11-Dokumentationshilfe!$H$11),IF(Dokumentationshilfe!$B36&lt;=Dokumentationshilfe!$L$11,4+(Dokumentationshilfe!$B36-Dokumentationshilfe!$J$11)/ABS(Dokumentationshilfe!$L$11-Dokumentationshilfe!$J$11),IF(Dokumentationshilfe!$B36&lt;=Dokumentationshilfe!$N$11,5+(Dokumentationshilfe!$B36-Dokumentationshilfe!$L$11)/ABS(Dokumentationshilfe!$N$11-Dokumentationshilfe!$L$11),IF(Dokumentationshilfe!$B36&lt;=Dokumentationshilfe!$P$11,6+(Dokumentationshilfe!$B36-Dokumentationshilfe!$N$11)/ABS(Dokumentationshilfe!$P$11-Dokumentationshilfe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35"/>
      <c r="R30" s="135"/>
      <c r="S30" s="135"/>
      <c r="T30" s="135"/>
      <c r="U30" s="135"/>
      <c r="V30" s="67"/>
      <c r="W30" s="67"/>
    </row>
    <row r="31" spans="3:23" ht="13.5" thickBot="1" x14ac:dyDescent="0.25">
      <c r="C31" s="10"/>
      <c r="D31" s="11">
        <v>25</v>
      </c>
      <c r="E31" s="8" t="e">
        <f>IF(Dokumentationshilfe!$B37="",NA(),IF(Dokumentationshilfe!$B37&lt;Dokumentationshilfe!$D$11,0.9,IF(Dokumentationshilfe!$B37&lt;=Dokumentationshilfe!$F$11,1+(Dokumentationshilfe!$B37-Dokumentationshilfe!$D$11)/ABS(Dokumentationshilfe!$F$11-Dokumentationshilfe!$D$11),IF(Dokumentationshilfe!$B37&lt;=Dokumentationshilfe!$H$11,2+(Dokumentationshilfe!$B37-Dokumentationshilfe!$F$11)/ABS(Dokumentationshilfe!$H$11-Dokumentationshilfe!$F$11),IF(Dokumentationshilfe!$B37&lt;=Dokumentationshilfe!$J$11,3+(Dokumentationshilfe!$B37-Dokumentationshilfe!$H$11)/ABS(Dokumentationshilfe!$J$11-Dokumentationshilfe!$H$11),IF(Dokumentationshilfe!$B37&lt;=Dokumentationshilfe!$L$11,4+(Dokumentationshilfe!$B37-Dokumentationshilfe!$J$11)/ABS(Dokumentationshilfe!$L$11-Dokumentationshilfe!$J$11),IF(Dokumentationshilfe!$B37&lt;=Dokumentationshilfe!$N$11,5+(Dokumentationshilfe!$B37-Dokumentationshilfe!$L$11)/ABS(Dokumentationshilfe!$N$11-Dokumentationshilfe!$L$11),IF(Dokumentationshilfe!$B37&lt;=Dokumentationshilfe!$P$11,6+(Dokumentationshilfe!$B37-Dokumentationshilfe!$N$11)/ABS(Dokumentationshilfe!$P$11-Dokumentationshilfe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35"/>
      <c r="R31" s="135"/>
      <c r="S31" s="135"/>
      <c r="T31" s="135"/>
      <c r="U31" s="135"/>
      <c r="V31" s="67"/>
      <c r="W31" s="67"/>
    </row>
    <row r="32" spans="3:23" ht="13.5" thickBot="1" x14ac:dyDescent="0.25">
      <c r="Q32" s="135"/>
      <c r="R32" s="135"/>
      <c r="S32" s="135"/>
      <c r="T32" s="135"/>
      <c r="U32" s="135"/>
      <c r="V32" s="67"/>
      <c r="W32" s="67"/>
    </row>
    <row r="33" spans="3:23" x14ac:dyDescent="0.2">
      <c r="C33" s="1"/>
      <c r="D33" s="2" t="s">
        <v>11</v>
      </c>
      <c r="E33" s="2" t="s">
        <v>20</v>
      </c>
      <c r="F33" s="13" t="s">
        <v>12</v>
      </c>
      <c r="G33" s="13" t="s">
        <v>13</v>
      </c>
      <c r="H33" s="13" t="s">
        <v>14</v>
      </c>
      <c r="I33" s="13" t="s">
        <v>15</v>
      </c>
      <c r="J33" s="13" t="s">
        <v>16</v>
      </c>
      <c r="K33" s="13" t="s">
        <v>17</v>
      </c>
      <c r="L33" s="14" t="s">
        <v>18</v>
      </c>
      <c r="Q33" s="135"/>
      <c r="R33" s="135"/>
      <c r="S33" s="135"/>
      <c r="T33" s="135"/>
      <c r="U33" s="135"/>
      <c r="V33" s="67"/>
      <c r="W33" s="67"/>
    </row>
    <row r="34" spans="3:23" x14ac:dyDescent="0.2">
      <c r="C34" s="4"/>
      <c r="L34" s="7"/>
      <c r="Q34" s="135"/>
      <c r="R34" s="135"/>
      <c r="S34" s="135"/>
      <c r="T34" s="135"/>
      <c r="U34" s="135"/>
      <c r="V34" s="67"/>
      <c r="W34" s="67"/>
    </row>
    <row r="35" spans="3:23" x14ac:dyDescent="0.2">
      <c r="C35" s="4"/>
      <c r="D35" s="8">
        <v>1</v>
      </c>
      <c r="E35" s="8" t="e">
        <f>IF(Dokumentationshilfe!$T13="",NA(),IF(Dokumentationshilfe!$T13&lt;Dokumentationshilfe!$V$11,0.9,IF(Dokumentationshilfe!$T13&lt;=Dokumentationshilfe!$X$11,1+(Dokumentationshilfe!$T13-Dokumentationshilfe!$V$11)/ABS(Dokumentationshilfe!$X$11-Dokumentationshilfe!$V$11),IF(Dokumentationshilfe!$T13&lt;=Dokumentationshilfe!$Z$11,2+(Dokumentationshilfe!$T13-Dokumentationshilfe!$X$11)/ABS(Dokumentationshilfe!$Z$11-Dokumentationshilfe!$X$11),IF(Dokumentationshilfe!$T13&lt;=Dokumentationshilfe!$AB$11,3+(Dokumentationshilfe!$T13-Dokumentationshilfe!$Z$11)/ABS(Dokumentationshilfe!$AB$11-Dokumentationshilfe!$Z$11),IF(Dokumentationshilfe!$T13&lt;=Dokumentationshilfe!$AD$11,4+(Dokumentationshilfe!$T13-Dokumentationshilfe!$AB$11)/ABS(Dokumentationshilfe!$AD$11-Dokumentationshilfe!$AB$11),IF(Dokumentationshilfe!$T13&lt;=Dokumentationshilfe!$AF$11,5+(Dokumentationshilfe!$T13-Dokumentationshilfe!$AD$11)/ABS(Dokumentationshilfe!$AF$11-Dokumentationshilfe!$AD$11),IF(Dokumentationshilfe!$T13&lt;=Dokumentationshilfe!$AH$11,6+(Dokumentationshilfe!$T13-Dokumentationshilfe!$AF$11)/ABS(Dokumentationshilfe!$AH$11-Dokumentationshilfe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Dokumentationshilfe!$T635="",NA(),IF(Dokumentationshilfe!$T635&lt;Dokumentationshilfe!$V$746,0.9,IF(Dokumentationshilfe!$T635&lt;=Dokumentationshilfe!$X$746,1+(Dokumentationshilfe!$T635-Dokumentationshilfe!$V$746)/ABS(Dokumentationshilfe!$X$746-Dokumentationshilfe!$V$746),IF(Dokumentationshilfe!$T635&lt;=Dokumentationshilfe!$Z$746,2+(Dokumentationshilfe!$T635-Dokumentationshilfe!$X$746)/ABS(Dokumentationshilfe!$Z$746-Dokumentationshilfe!$X$746),IF(Dokumentationshilfe!$T635&lt;=Dokumentationshilfe!$AB$746,3+(Dokumentationshilfe!$T635-Dokumentationshilfe!$Z$746)/ABS(Dokumentationshilfe!$AB$746-Dokumentationshilfe!$Z$746),IF(Dokumentationshilfe!$T635&lt;=Dokumentationshilfe!$AD$746,4+(Dokumentationshilfe!$T635-Dokumentationshilfe!$AB$746)/ABS(Dokumentationshilfe!$AD$746-Dokumentationshilfe!$AB$746),IF(Dokumentationshilfe!$T635&lt;=Dokumentationshilfe!$AF$746,5+(Dokumentationshilfe!$T635-Dokumentationshilfe!$AD$746)/ABS(Dokumentationshilfe!$AF$746-Dokumentationshilfe!$AD$746),IF(Dokumentationshilfe!$T635&lt;=Dokumentationshilfe!$AH$746,6+(Dokumentationshilfe!$T635-Dokumentationshilfe!$AF$746)/ABS(Dokumentationshilfe!$AH$746-Dokumentationshilfe!$AF$746),7.1))))))))</f>
        <v>#N/A</v>
      </c>
      <c r="Q35" s="135"/>
      <c r="R35" s="135"/>
      <c r="S35" s="135"/>
      <c r="T35" s="135"/>
      <c r="U35" s="135"/>
      <c r="V35" s="67"/>
      <c r="W35" s="67"/>
    </row>
    <row r="36" spans="3:23" x14ac:dyDescent="0.2">
      <c r="C36" s="4"/>
      <c r="D36" s="8">
        <v>2</v>
      </c>
      <c r="E36" s="8" t="e">
        <f>IF(Dokumentationshilfe!$T14="",NA(),IF(Dokumentationshilfe!$T14&lt;Dokumentationshilfe!$V$11,0.9,IF(Dokumentationshilfe!$T14&lt;=Dokumentationshilfe!$X$11,1+(Dokumentationshilfe!$T14-Dokumentationshilfe!$V$11)/ABS(Dokumentationshilfe!$X$11-Dokumentationshilfe!$V$11),IF(Dokumentationshilfe!$T14&lt;=Dokumentationshilfe!$Z$11,2+(Dokumentationshilfe!$T14-Dokumentationshilfe!$X$11)/ABS(Dokumentationshilfe!$Z$11-Dokumentationshilfe!$X$11),IF(Dokumentationshilfe!$T14&lt;=Dokumentationshilfe!$AB$11,3+(Dokumentationshilfe!$T14-Dokumentationshilfe!$Z$11)/ABS(Dokumentationshilfe!$AB$11-Dokumentationshilfe!$Z$11),IF(Dokumentationshilfe!$T14&lt;=Dokumentationshilfe!$AD$11,4+(Dokumentationshilfe!$T14-Dokumentationshilfe!$AB$11)/ABS(Dokumentationshilfe!$AD$11-Dokumentationshilfe!$AB$11),IF(Dokumentationshilfe!$T14&lt;=Dokumentationshilfe!$AF$11,5+(Dokumentationshilfe!$T14-Dokumentationshilfe!$AD$11)/ABS(Dokumentationshilfe!$AF$11-Dokumentationshilfe!$AD$11),IF(Dokumentationshilfe!$T14&lt;=Dokumentationshilfe!$AH$11,6+(Dokumentationshilfe!$T14-Dokumentationshilfe!$AF$11)/ABS(Dokumentationshilfe!$AH$11-Dokumentationshilfe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Dokumentationshilfe!$T15="",NA(),IF(Dokumentationshilfe!$T15&lt;Dokumentationshilfe!$V$11,0.9,IF(Dokumentationshilfe!$T15&lt;=Dokumentationshilfe!$X$11,1+(Dokumentationshilfe!$T15-Dokumentationshilfe!$V$11)/ABS(Dokumentationshilfe!$X$11-Dokumentationshilfe!$V$11),IF(Dokumentationshilfe!$T15&lt;=Dokumentationshilfe!$Z$11,2+(Dokumentationshilfe!$T15-Dokumentationshilfe!$X$11)/ABS(Dokumentationshilfe!$Z$11-Dokumentationshilfe!$X$11),IF(Dokumentationshilfe!$T15&lt;=Dokumentationshilfe!$AB$11,3+(Dokumentationshilfe!$T15-Dokumentationshilfe!$Z$11)/ABS(Dokumentationshilfe!$AB$11-Dokumentationshilfe!$Z$11),IF(Dokumentationshilfe!$T15&lt;=Dokumentationshilfe!$AD$11,4+(Dokumentationshilfe!$T15-Dokumentationshilfe!$AB$11)/ABS(Dokumentationshilfe!$AD$11-Dokumentationshilfe!$AB$11),IF(Dokumentationshilfe!$T15&lt;=Dokumentationshilfe!$AF$11,5+(Dokumentationshilfe!$T15-Dokumentationshilfe!$AD$11)/ABS(Dokumentationshilfe!$AF$11-Dokumentationshilfe!$AD$11),IF(Dokumentationshilfe!$T15&lt;=Dokumentationshilfe!$AH$11,6+(Dokumentationshilfe!$T15-Dokumentationshilfe!$AF$11)/ABS(Dokumentationshilfe!$AH$11-Dokumentationshilfe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Dokumentationshilfe!$T16="",NA(),IF(Dokumentationshilfe!$T16&lt;Dokumentationshilfe!$V$11,0.9,IF(Dokumentationshilfe!$T16&lt;=Dokumentationshilfe!$X$11,1+(Dokumentationshilfe!$T16-Dokumentationshilfe!$V$11)/ABS(Dokumentationshilfe!$X$11-Dokumentationshilfe!$V$11),IF(Dokumentationshilfe!$T16&lt;=Dokumentationshilfe!$Z$11,2+(Dokumentationshilfe!$T16-Dokumentationshilfe!$X$11)/ABS(Dokumentationshilfe!$Z$11-Dokumentationshilfe!$X$11),IF(Dokumentationshilfe!$T16&lt;=Dokumentationshilfe!$AB$11,3+(Dokumentationshilfe!$T16-Dokumentationshilfe!$Z$11)/ABS(Dokumentationshilfe!$AB$11-Dokumentationshilfe!$Z$11),IF(Dokumentationshilfe!$T16&lt;=Dokumentationshilfe!$AD$11,4+(Dokumentationshilfe!$T16-Dokumentationshilfe!$AB$11)/ABS(Dokumentationshilfe!$AD$11-Dokumentationshilfe!$AB$11),IF(Dokumentationshilfe!$T16&lt;=Dokumentationshilfe!$AF$11,5+(Dokumentationshilfe!$T16-Dokumentationshilfe!$AD$11)/ABS(Dokumentationshilfe!$AF$11-Dokumentationshilfe!$AD$11),IF(Dokumentationshilfe!$T16&lt;=Dokumentationshilfe!$AH$11,6+(Dokumentationshilfe!$T16-Dokumentationshilfe!$AF$11)/ABS(Dokumentationshilfe!$AH$11-Dokumentationshilfe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Dokumentationshilfe!$T17="",NA(),IF(Dokumentationshilfe!$T17&lt;Dokumentationshilfe!$V$11,0.9,IF(Dokumentationshilfe!$T17&lt;=Dokumentationshilfe!$X$11,1+(Dokumentationshilfe!$T17-Dokumentationshilfe!$V$11)/ABS(Dokumentationshilfe!$X$11-Dokumentationshilfe!$V$11),IF(Dokumentationshilfe!$T17&lt;=Dokumentationshilfe!$Z$11,2+(Dokumentationshilfe!$T17-Dokumentationshilfe!$X$11)/ABS(Dokumentationshilfe!$Z$11-Dokumentationshilfe!$X$11),IF(Dokumentationshilfe!$T17&lt;=Dokumentationshilfe!$AB$11,3+(Dokumentationshilfe!$T17-Dokumentationshilfe!$Z$11)/ABS(Dokumentationshilfe!$AB$11-Dokumentationshilfe!$Z$11),IF(Dokumentationshilfe!$T17&lt;=Dokumentationshilfe!$AD$11,4+(Dokumentationshilfe!$T17-Dokumentationshilfe!$AB$11)/ABS(Dokumentationshilfe!$AD$11-Dokumentationshilfe!$AB$11),IF(Dokumentationshilfe!$T17&lt;=Dokumentationshilfe!$AF$11,5+(Dokumentationshilfe!$T17-Dokumentationshilfe!$AD$11)/ABS(Dokumentationshilfe!$AF$11-Dokumentationshilfe!$AD$11),IF(Dokumentationshilfe!$T17&lt;=Dokumentationshilfe!$AH$11,6+(Dokumentationshilfe!$T17-Dokumentationshilfe!$AF$11)/ABS(Dokumentationshilfe!$AH$11-Dokumentationshilfe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Dokumentationshilfe!$T18="",NA(),IF(Dokumentationshilfe!$T18&lt;Dokumentationshilfe!$V$11,0.9,IF(Dokumentationshilfe!$T18&lt;=Dokumentationshilfe!$X$11,1+(Dokumentationshilfe!$T18-Dokumentationshilfe!$V$11)/ABS(Dokumentationshilfe!$X$11-Dokumentationshilfe!$V$11),IF(Dokumentationshilfe!$T18&lt;=Dokumentationshilfe!$Z$11,2+(Dokumentationshilfe!$T18-Dokumentationshilfe!$X$11)/ABS(Dokumentationshilfe!$Z$11-Dokumentationshilfe!$X$11),IF(Dokumentationshilfe!$T18&lt;=Dokumentationshilfe!$AB$11,3+(Dokumentationshilfe!$T18-Dokumentationshilfe!$Z$11)/ABS(Dokumentationshilfe!$AB$11-Dokumentationshilfe!$Z$11),IF(Dokumentationshilfe!$T18&lt;=Dokumentationshilfe!$AD$11,4+(Dokumentationshilfe!$T18-Dokumentationshilfe!$AB$11)/ABS(Dokumentationshilfe!$AD$11-Dokumentationshilfe!$AB$11),IF(Dokumentationshilfe!$T18&lt;=Dokumentationshilfe!$AF$11,5+(Dokumentationshilfe!$T18-Dokumentationshilfe!$AD$11)/ABS(Dokumentationshilfe!$AF$11-Dokumentationshilfe!$AD$11),IF(Dokumentationshilfe!$T18&lt;=Dokumentationshilfe!$AH$11,6+(Dokumentationshilfe!$T18-Dokumentationshilfe!$AF$11)/ABS(Dokumentationshilfe!$AH$11-Dokumentationshilfe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22</v>
      </c>
    </row>
    <row r="41" spans="3:23" x14ac:dyDescent="0.2">
      <c r="C41" s="4"/>
      <c r="D41" s="8">
        <v>7</v>
      </c>
      <c r="E41" s="8" t="e">
        <f>IF(Dokumentationshilfe!$T19="",NA(),IF(Dokumentationshilfe!$T19&lt;Dokumentationshilfe!$V$11,0.9,IF(Dokumentationshilfe!$T19&lt;=Dokumentationshilfe!$X$11,1+(Dokumentationshilfe!$T19-Dokumentationshilfe!$V$11)/ABS(Dokumentationshilfe!$X$11-Dokumentationshilfe!$V$11),IF(Dokumentationshilfe!$T19&lt;=Dokumentationshilfe!$Z$11,2+(Dokumentationshilfe!$T19-Dokumentationshilfe!$X$11)/ABS(Dokumentationshilfe!$Z$11-Dokumentationshilfe!$X$11),IF(Dokumentationshilfe!$T19&lt;=Dokumentationshilfe!$AB$11,3+(Dokumentationshilfe!$T19-Dokumentationshilfe!$Z$11)/ABS(Dokumentationshilfe!$AB$11-Dokumentationshilfe!$Z$11),IF(Dokumentationshilfe!$T19&lt;=Dokumentationshilfe!$AD$11,4+(Dokumentationshilfe!$T19-Dokumentationshilfe!$AB$11)/ABS(Dokumentationshilfe!$AD$11-Dokumentationshilfe!$AB$11),IF(Dokumentationshilfe!$T19&lt;=Dokumentationshilfe!$AF$11,5+(Dokumentationshilfe!$T19-Dokumentationshilfe!$AD$11)/ABS(Dokumentationshilfe!$AF$11-Dokumentationshilfe!$AD$11),IF(Dokumentationshilfe!$T19&lt;=Dokumentationshilfe!$AH$11,6+(Dokumentationshilfe!$T19-Dokumentationshilfe!$AF$11)/ABS(Dokumentationshilfe!$AH$11-Dokumentationshilfe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208</v>
      </c>
    </row>
    <row r="42" spans="3:23" x14ac:dyDescent="0.2">
      <c r="C42" s="4"/>
      <c r="D42" s="8">
        <v>8</v>
      </c>
      <c r="E42" s="8" t="e">
        <f>IF(Dokumentationshilfe!$T20="",NA(),IF(Dokumentationshilfe!$T20&lt;Dokumentationshilfe!$V$11,0.9,IF(Dokumentationshilfe!$T20&lt;=Dokumentationshilfe!$X$11,1+(Dokumentationshilfe!$T20-Dokumentationshilfe!$V$11)/ABS(Dokumentationshilfe!$X$11-Dokumentationshilfe!$V$11),IF(Dokumentationshilfe!$T20&lt;=Dokumentationshilfe!$Z$11,2+(Dokumentationshilfe!$T20-Dokumentationshilfe!$X$11)/ABS(Dokumentationshilfe!$Z$11-Dokumentationshilfe!$X$11),IF(Dokumentationshilfe!$T20&lt;=Dokumentationshilfe!$AB$11,3+(Dokumentationshilfe!$T20-Dokumentationshilfe!$Z$11)/ABS(Dokumentationshilfe!$AB$11-Dokumentationshilfe!$Z$11),IF(Dokumentationshilfe!$T20&lt;=Dokumentationshilfe!$AD$11,4+(Dokumentationshilfe!$T20-Dokumentationshilfe!$AB$11)/ABS(Dokumentationshilfe!$AD$11-Dokumentationshilfe!$AB$11),IF(Dokumentationshilfe!$T20&lt;=Dokumentationshilfe!$AF$11,5+(Dokumentationshilfe!$T20-Dokumentationshilfe!$AD$11)/ABS(Dokumentationshilfe!$AF$11-Dokumentationshilfe!$AD$11),IF(Dokumentationshilfe!$T20&lt;=Dokumentationshilfe!$AH$11,6+(Dokumentationshilfe!$T20-Dokumentationshilfe!$AF$11)/ABS(Dokumentationshilfe!$AH$11-Dokumentationshilfe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208</v>
      </c>
    </row>
    <row r="43" spans="3:23" x14ac:dyDescent="0.2">
      <c r="C43" s="4"/>
      <c r="D43" s="8">
        <v>9</v>
      </c>
      <c r="E43" s="8" t="e">
        <f>IF(Dokumentationshilfe!$T21="",NA(),IF(Dokumentationshilfe!$T21&lt;Dokumentationshilfe!$V$11,0.9,IF(Dokumentationshilfe!$T21&lt;=Dokumentationshilfe!$X$11,1+(Dokumentationshilfe!$T21-Dokumentationshilfe!$V$11)/ABS(Dokumentationshilfe!$X$11-Dokumentationshilfe!$V$11),IF(Dokumentationshilfe!$T21&lt;=Dokumentationshilfe!$Z$11,2+(Dokumentationshilfe!$T21-Dokumentationshilfe!$X$11)/ABS(Dokumentationshilfe!$Z$11-Dokumentationshilfe!$X$11),IF(Dokumentationshilfe!$T21&lt;=Dokumentationshilfe!$AB$11,3+(Dokumentationshilfe!$T21-Dokumentationshilfe!$Z$11)/ABS(Dokumentationshilfe!$AB$11-Dokumentationshilfe!$Z$11),IF(Dokumentationshilfe!$T21&lt;=Dokumentationshilfe!$AD$11,4+(Dokumentationshilfe!$T21-Dokumentationshilfe!$AB$11)/ABS(Dokumentationshilfe!$AD$11-Dokumentationshilfe!$AB$11),IF(Dokumentationshilfe!$T21&lt;=Dokumentationshilfe!$AF$11,5+(Dokumentationshilfe!$T21-Dokumentationshilfe!$AD$11)/ABS(Dokumentationshilfe!$AF$11-Dokumentationshilfe!$AD$11),IF(Dokumentationshilfe!$T21&lt;=Dokumentationshilfe!$AH$11,6+(Dokumentationshilfe!$T21-Dokumentationshilfe!$AF$11)/ABS(Dokumentationshilfe!$AH$11-Dokumentationshilfe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Dokumentationshilfe!$T22="",NA(),IF(Dokumentationshilfe!$T22&lt;Dokumentationshilfe!$V$11,0.9,IF(Dokumentationshilfe!$T22&lt;=Dokumentationshilfe!$X$11,1+(Dokumentationshilfe!$T22-Dokumentationshilfe!$V$11)/ABS(Dokumentationshilfe!$X$11-Dokumentationshilfe!$V$11),IF(Dokumentationshilfe!$T22&lt;=Dokumentationshilfe!$Z$11,2+(Dokumentationshilfe!$T22-Dokumentationshilfe!$X$11)/ABS(Dokumentationshilfe!$Z$11-Dokumentationshilfe!$X$11),IF(Dokumentationshilfe!$T22&lt;=Dokumentationshilfe!$AB$11,3+(Dokumentationshilfe!$T22-Dokumentationshilfe!$Z$11)/ABS(Dokumentationshilfe!$AB$11-Dokumentationshilfe!$Z$11),IF(Dokumentationshilfe!$T22&lt;=Dokumentationshilfe!$AD$11,4+(Dokumentationshilfe!$T22-Dokumentationshilfe!$AB$11)/ABS(Dokumentationshilfe!$AD$11-Dokumentationshilfe!$AB$11),IF(Dokumentationshilfe!$T22&lt;=Dokumentationshilfe!$AF$11,5+(Dokumentationshilfe!$T22-Dokumentationshilfe!$AD$11)/ABS(Dokumentationshilfe!$AF$11-Dokumentationshilfe!$AD$11),IF(Dokumentationshilfe!$T22&lt;=Dokumentationshilfe!$AH$11,6+(Dokumentationshilfe!$T22-Dokumentationshilfe!$AF$11)/ABS(Dokumentationshilfe!$AH$11-Dokumentationshilfe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Dokumentationshilfe!$T23="",NA(),IF(Dokumentationshilfe!$T23&lt;Dokumentationshilfe!$V$11,0.9,IF(Dokumentationshilfe!$T23&lt;=Dokumentationshilfe!$X$11,1+(Dokumentationshilfe!$T23-Dokumentationshilfe!$V$11)/ABS(Dokumentationshilfe!$X$11-Dokumentationshilfe!$V$11),IF(Dokumentationshilfe!$T23&lt;=Dokumentationshilfe!$Z$11,2+(Dokumentationshilfe!$T23-Dokumentationshilfe!$X$11)/ABS(Dokumentationshilfe!$Z$11-Dokumentationshilfe!$X$11),IF(Dokumentationshilfe!$T23&lt;=Dokumentationshilfe!$AB$11,3+(Dokumentationshilfe!$T23-Dokumentationshilfe!$Z$11)/ABS(Dokumentationshilfe!$AB$11-Dokumentationshilfe!$Z$11),IF(Dokumentationshilfe!$T23&lt;=Dokumentationshilfe!$AD$11,4+(Dokumentationshilfe!$T23-Dokumentationshilfe!$AB$11)/ABS(Dokumentationshilfe!$AD$11-Dokumentationshilfe!$AB$11),IF(Dokumentationshilfe!$T23&lt;=Dokumentationshilfe!$AF$11,5+(Dokumentationshilfe!$T23-Dokumentationshilfe!$AD$11)/ABS(Dokumentationshilfe!$AF$11-Dokumentationshilfe!$AD$11),IF(Dokumentationshilfe!$T23&lt;=Dokumentationshilfe!$AH$11,6+(Dokumentationshilfe!$T23-Dokumentationshilfe!$AF$11)/ABS(Dokumentationshilfe!$AH$11-Dokumentationshilfe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Dokumentationshilfe!$T24="",NA(),IF(Dokumentationshilfe!$T24&lt;Dokumentationshilfe!$V$11,0.9,IF(Dokumentationshilfe!$T24&lt;=Dokumentationshilfe!$X$11,1+(Dokumentationshilfe!$T24-Dokumentationshilfe!$V$11)/ABS(Dokumentationshilfe!$X$11-Dokumentationshilfe!$V$11),IF(Dokumentationshilfe!$T24&lt;=Dokumentationshilfe!$Z$11,2+(Dokumentationshilfe!$T24-Dokumentationshilfe!$X$11)/ABS(Dokumentationshilfe!$Z$11-Dokumentationshilfe!$X$11),IF(Dokumentationshilfe!$T24&lt;=Dokumentationshilfe!$AB$11,3+(Dokumentationshilfe!$T24-Dokumentationshilfe!$Z$11)/ABS(Dokumentationshilfe!$AB$11-Dokumentationshilfe!$Z$11),IF(Dokumentationshilfe!$T24&lt;=Dokumentationshilfe!$AD$11,4+(Dokumentationshilfe!$T24-Dokumentationshilfe!$AB$11)/ABS(Dokumentationshilfe!$AD$11-Dokumentationshilfe!$AB$11),IF(Dokumentationshilfe!$T24&lt;=Dokumentationshilfe!$AF$11,5+(Dokumentationshilfe!$T24-Dokumentationshilfe!$AD$11)/ABS(Dokumentationshilfe!$AF$11-Dokumentationshilfe!$AD$11),IF(Dokumentationshilfe!$T24&lt;=Dokumentationshilfe!$AH$11,6+(Dokumentationshilfe!$T24-Dokumentationshilfe!$AF$11)/ABS(Dokumentationshilfe!$AH$11-Dokumentationshilfe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Dokumentationshilfe!$T25="",NA(),IF(Dokumentationshilfe!$T25&lt;Dokumentationshilfe!$V$11,0.9,IF(Dokumentationshilfe!$T25&lt;=Dokumentationshilfe!$X$11,1+(Dokumentationshilfe!$T25-Dokumentationshilfe!$V$11)/ABS(Dokumentationshilfe!$X$11-Dokumentationshilfe!$V$11),IF(Dokumentationshilfe!$T25&lt;=Dokumentationshilfe!$Z$11,2+(Dokumentationshilfe!$T25-Dokumentationshilfe!$X$11)/ABS(Dokumentationshilfe!$Z$11-Dokumentationshilfe!$X$11),IF(Dokumentationshilfe!$T25&lt;=Dokumentationshilfe!$AB$11,3+(Dokumentationshilfe!$T25-Dokumentationshilfe!$Z$11)/ABS(Dokumentationshilfe!$AB$11-Dokumentationshilfe!$Z$11),IF(Dokumentationshilfe!$T25&lt;=Dokumentationshilfe!$AD$11,4+(Dokumentationshilfe!$T25-Dokumentationshilfe!$AB$11)/ABS(Dokumentationshilfe!$AD$11-Dokumentationshilfe!$AB$11),IF(Dokumentationshilfe!$T25&lt;=Dokumentationshilfe!$AF$11,5+(Dokumentationshilfe!$T25-Dokumentationshilfe!$AD$11)/ABS(Dokumentationshilfe!$AF$11-Dokumentationshilfe!$AD$11),IF(Dokumentationshilfe!$T25&lt;=Dokumentationshilfe!$AH$11,6+(Dokumentationshilfe!$T25-Dokumentationshilfe!$AF$11)/ABS(Dokumentationshilfe!$AH$11-Dokumentationshilfe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Dokumentationshilfe!$T26="",NA(),IF(Dokumentationshilfe!$T26&lt;Dokumentationshilfe!$V$11,0.9,IF(Dokumentationshilfe!$T26&lt;=Dokumentationshilfe!$X$11,1+(Dokumentationshilfe!$T26-Dokumentationshilfe!$V$11)/ABS(Dokumentationshilfe!$X$11-Dokumentationshilfe!$V$11),IF(Dokumentationshilfe!$T26&lt;=Dokumentationshilfe!$Z$11,2+(Dokumentationshilfe!$T26-Dokumentationshilfe!$X$11)/ABS(Dokumentationshilfe!$Z$11-Dokumentationshilfe!$X$11),IF(Dokumentationshilfe!$T26&lt;=Dokumentationshilfe!$AB$11,3+(Dokumentationshilfe!$T26-Dokumentationshilfe!$Z$11)/ABS(Dokumentationshilfe!$AB$11-Dokumentationshilfe!$Z$11),IF(Dokumentationshilfe!$T26&lt;=Dokumentationshilfe!$AD$11,4+(Dokumentationshilfe!$T26-Dokumentationshilfe!$AB$11)/ABS(Dokumentationshilfe!$AD$11-Dokumentationshilfe!$AB$11),IF(Dokumentationshilfe!$T26&lt;=Dokumentationshilfe!$AF$11,5+(Dokumentationshilfe!$T26-Dokumentationshilfe!$AD$11)/ABS(Dokumentationshilfe!$AF$11-Dokumentationshilfe!$AD$11),IF(Dokumentationshilfe!$T26&lt;=Dokumentationshilfe!$AH$11,6+(Dokumentationshilfe!$T26-Dokumentationshilfe!$AF$11)/ABS(Dokumentationshilfe!$AH$11-Dokumentationshilfe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Dokumentationshilfe!$T27="",NA(),IF(Dokumentationshilfe!$T27&lt;Dokumentationshilfe!$V$11,0.9,IF(Dokumentationshilfe!$T27&lt;=Dokumentationshilfe!$X$11,1+(Dokumentationshilfe!$T27-Dokumentationshilfe!$V$11)/ABS(Dokumentationshilfe!$X$11-Dokumentationshilfe!$V$11),IF(Dokumentationshilfe!$T27&lt;=Dokumentationshilfe!$Z$11,2+(Dokumentationshilfe!$T27-Dokumentationshilfe!$X$11)/ABS(Dokumentationshilfe!$Z$11-Dokumentationshilfe!$X$11),IF(Dokumentationshilfe!$T27&lt;=Dokumentationshilfe!$AB$11,3+(Dokumentationshilfe!$T27-Dokumentationshilfe!$Z$11)/ABS(Dokumentationshilfe!$AB$11-Dokumentationshilfe!$Z$11),IF(Dokumentationshilfe!$T27&lt;=Dokumentationshilfe!$AD$11,4+(Dokumentationshilfe!$T27-Dokumentationshilfe!$AB$11)/ABS(Dokumentationshilfe!$AD$11-Dokumentationshilfe!$AB$11),IF(Dokumentationshilfe!$T27&lt;=Dokumentationshilfe!$AF$11,5+(Dokumentationshilfe!$T27-Dokumentationshilfe!$AD$11)/ABS(Dokumentationshilfe!$AF$11-Dokumentationshilfe!$AD$11),IF(Dokumentationshilfe!$T27&lt;=Dokumentationshilfe!$AH$11,6+(Dokumentationshilfe!$T27-Dokumentationshilfe!$AF$11)/ABS(Dokumentationshilfe!$AH$11-Dokumentationshilfe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Dokumentationshilfe!$T28="",NA(),IF(Dokumentationshilfe!$T28&lt;Dokumentationshilfe!$V$11,0.9,IF(Dokumentationshilfe!$T28&lt;=Dokumentationshilfe!$X$11,1+(Dokumentationshilfe!$T28-Dokumentationshilfe!$V$11)/ABS(Dokumentationshilfe!$X$11-Dokumentationshilfe!$V$11),IF(Dokumentationshilfe!$T28&lt;=Dokumentationshilfe!$Z$11,2+(Dokumentationshilfe!$T28-Dokumentationshilfe!$X$11)/ABS(Dokumentationshilfe!$Z$11-Dokumentationshilfe!$X$11),IF(Dokumentationshilfe!$T28&lt;=Dokumentationshilfe!$AB$11,3+(Dokumentationshilfe!$T28-Dokumentationshilfe!$Z$11)/ABS(Dokumentationshilfe!$AB$11-Dokumentationshilfe!$Z$11),IF(Dokumentationshilfe!$T28&lt;=Dokumentationshilfe!$AD$11,4+(Dokumentationshilfe!$T28-Dokumentationshilfe!$AB$11)/ABS(Dokumentationshilfe!$AD$11-Dokumentationshilfe!$AB$11),IF(Dokumentationshilfe!$T28&lt;=Dokumentationshilfe!$AF$11,5+(Dokumentationshilfe!$T28-Dokumentationshilfe!$AD$11)/ABS(Dokumentationshilfe!$AF$11-Dokumentationshilfe!$AD$11),IF(Dokumentationshilfe!$T28&lt;=Dokumentationshilfe!$AH$11,6+(Dokumentationshilfe!$T28-Dokumentationshilfe!$AF$11)/ABS(Dokumentationshilfe!$AH$11-Dokumentationshilfe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Dokumentationshilfe!$T29="",NA(),IF(Dokumentationshilfe!$T29&lt;Dokumentationshilfe!$V$11,0.9,IF(Dokumentationshilfe!$T29&lt;=Dokumentationshilfe!$X$11,1+(Dokumentationshilfe!$T29-Dokumentationshilfe!$V$11)/ABS(Dokumentationshilfe!$X$11-Dokumentationshilfe!$V$11),IF(Dokumentationshilfe!$T29&lt;=Dokumentationshilfe!$Z$11,2+(Dokumentationshilfe!$T29-Dokumentationshilfe!$X$11)/ABS(Dokumentationshilfe!$Z$11-Dokumentationshilfe!$X$11),IF(Dokumentationshilfe!$T29&lt;=Dokumentationshilfe!$AB$11,3+(Dokumentationshilfe!$T29-Dokumentationshilfe!$Z$11)/ABS(Dokumentationshilfe!$AB$11-Dokumentationshilfe!$Z$11),IF(Dokumentationshilfe!$T29&lt;=Dokumentationshilfe!$AD$11,4+(Dokumentationshilfe!$T29-Dokumentationshilfe!$AB$11)/ABS(Dokumentationshilfe!$AD$11-Dokumentationshilfe!$AB$11),IF(Dokumentationshilfe!$T29&lt;=Dokumentationshilfe!$AF$11,5+(Dokumentationshilfe!$T29-Dokumentationshilfe!$AD$11)/ABS(Dokumentationshilfe!$AF$11-Dokumentationshilfe!$AD$11),IF(Dokumentationshilfe!$T29&lt;=Dokumentationshilfe!$AH$11,6+(Dokumentationshilfe!$T29-Dokumentationshilfe!$AF$11)/ABS(Dokumentationshilfe!$AH$11-Dokumentationshilfe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Dokumentationshilfe!$T30="",NA(),IF(Dokumentationshilfe!$T30&lt;Dokumentationshilfe!$V$11,0.9,IF(Dokumentationshilfe!$T30&lt;=Dokumentationshilfe!$X$11,1+(Dokumentationshilfe!$T30-Dokumentationshilfe!$V$11)/ABS(Dokumentationshilfe!$X$11-Dokumentationshilfe!$V$11),IF(Dokumentationshilfe!$T30&lt;=Dokumentationshilfe!$Z$11,2+(Dokumentationshilfe!$T30-Dokumentationshilfe!$X$11)/ABS(Dokumentationshilfe!$Z$11-Dokumentationshilfe!$X$11),IF(Dokumentationshilfe!$T30&lt;=Dokumentationshilfe!$AB$11,3+(Dokumentationshilfe!$T30-Dokumentationshilfe!$Z$11)/ABS(Dokumentationshilfe!$AB$11-Dokumentationshilfe!$Z$11),IF(Dokumentationshilfe!$T30&lt;=Dokumentationshilfe!$AD$11,4+(Dokumentationshilfe!$T30-Dokumentationshilfe!$AB$11)/ABS(Dokumentationshilfe!$AD$11-Dokumentationshilfe!$AB$11),IF(Dokumentationshilfe!$T30&lt;=Dokumentationshilfe!$AF$11,5+(Dokumentationshilfe!$T30-Dokumentationshilfe!$AD$11)/ABS(Dokumentationshilfe!$AF$11-Dokumentationshilfe!$AD$11),IF(Dokumentationshilfe!$T30&lt;=Dokumentationshilfe!$AH$11,6+(Dokumentationshilfe!$T30-Dokumentationshilfe!$AF$11)/ABS(Dokumentationshilfe!$AH$11-Dokumentationshilfe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Dokumentationshilfe!$T31="",NA(),IF(Dokumentationshilfe!$T31&lt;Dokumentationshilfe!$V$11,0.9,IF(Dokumentationshilfe!$T31&lt;=Dokumentationshilfe!$X$11,1+(Dokumentationshilfe!$T31-Dokumentationshilfe!$V$11)/ABS(Dokumentationshilfe!$X$11-Dokumentationshilfe!$V$11),IF(Dokumentationshilfe!$T31&lt;=Dokumentationshilfe!$Z$11,2+(Dokumentationshilfe!$T31-Dokumentationshilfe!$X$11)/ABS(Dokumentationshilfe!$Z$11-Dokumentationshilfe!$X$11),IF(Dokumentationshilfe!$T31&lt;=Dokumentationshilfe!$AB$11,3+(Dokumentationshilfe!$T31-Dokumentationshilfe!$Z$11)/ABS(Dokumentationshilfe!$AB$11-Dokumentationshilfe!$Z$11),IF(Dokumentationshilfe!$T31&lt;=Dokumentationshilfe!$AD$11,4+(Dokumentationshilfe!$T31-Dokumentationshilfe!$AB$11)/ABS(Dokumentationshilfe!$AD$11-Dokumentationshilfe!$AB$11),IF(Dokumentationshilfe!$T31&lt;=Dokumentationshilfe!$AF$11,5+(Dokumentationshilfe!$T31-Dokumentationshilfe!$AD$11)/ABS(Dokumentationshilfe!$AF$11-Dokumentationshilfe!$AD$11),IF(Dokumentationshilfe!$T31&lt;=Dokumentationshilfe!$AH$11,6+(Dokumentationshilfe!$T31-Dokumentationshilfe!$AF$11)/ABS(Dokumentationshilfe!$AH$11-Dokumentationshilfe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Dokumentationshilfe!$T32="",NA(),IF(Dokumentationshilfe!$T32&lt;Dokumentationshilfe!$V$11,0.9,IF(Dokumentationshilfe!$T32&lt;=Dokumentationshilfe!$X$11,1+(Dokumentationshilfe!$T32-Dokumentationshilfe!$V$11)/ABS(Dokumentationshilfe!$X$11-Dokumentationshilfe!$V$11),IF(Dokumentationshilfe!$T32&lt;=Dokumentationshilfe!$Z$11,2+(Dokumentationshilfe!$T32-Dokumentationshilfe!$X$11)/ABS(Dokumentationshilfe!$Z$11-Dokumentationshilfe!$X$11),IF(Dokumentationshilfe!$T32&lt;=Dokumentationshilfe!$AB$11,3+(Dokumentationshilfe!$T32-Dokumentationshilfe!$Z$11)/ABS(Dokumentationshilfe!$AB$11-Dokumentationshilfe!$Z$11),IF(Dokumentationshilfe!$T32&lt;=Dokumentationshilfe!$AD$11,4+(Dokumentationshilfe!$T32-Dokumentationshilfe!$AB$11)/ABS(Dokumentationshilfe!$AD$11-Dokumentationshilfe!$AB$11),IF(Dokumentationshilfe!$T32&lt;=Dokumentationshilfe!$AF$11,5+(Dokumentationshilfe!$T32-Dokumentationshilfe!$AD$11)/ABS(Dokumentationshilfe!$AF$11-Dokumentationshilfe!$AD$11),IF(Dokumentationshilfe!$T32&lt;=Dokumentationshilfe!$AH$11,6+(Dokumentationshilfe!$T32-Dokumentationshilfe!$AF$11)/ABS(Dokumentationshilfe!$AH$11-Dokumentationshilfe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Dokumentationshilfe!$T33="",NA(),IF(Dokumentationshilfe!$T33&lt;Dokumentationshilfe!$V$11,0.9,IF(Dokumentationshilfe!$T33&lt;=Dokumentationshilfe!$X$11,1+(Dokumentationshilfe!$T33-Dokumentationshilfe!$V$11)/ABS(Dokumentationshilfe!$X$11-Dokumentationshilfe!$V$11),IF(Dokumentationshilfe!$T33&lt;=Dokumentationshilfe!$Z$11,2+(Dokumentationshilfe!$T33-Dokumentationshilfe!$X$11)/ABS(Dokumentationshilfe!$Z$11-Dokumentationshilfe!$X$11),IF(Dokumentationshilfe!$T33&lt;=Dokumentationshilfe!$AB$11,3+(Dokumentationshilfe!$T33-Dokumentationshilfe!$Z$11)/ABS(Dokumentationshilfe!$AB$11-Dokumentationshilfe!$Z$11),IF(Dokumentationshilfe!$T33&lt;=Dokumentationshilfe!$AD$11,4+(Dokumentationshilfe!$T33-Dokumentationshilfe!$AB$11)/ABS(Dokumentationshilfe!$AD$11-Dokumentationshilfe!$AB$11),IF(Dokumentationshilfe!$T33&lt;=Dokumentationshilfe!$AF$11,5+(Dokumentationshilfe!$T33-Dokumentationshilfe!$AD$11)/ABS(Dokumentationshilfe!$AF$11-Dokumentationshilfe!$AD$11),IF(Dokumentationshilfe!$T33&lt;=Dokumentationshilfe!$AH$11,6+(Dokumentationshilfe!$T33-Dokumentationshilfe!$AF$11)/ABS(Dokumentationshilfe!$AH$11-Dokumentationshilfe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Dokumentationshilfe!$T34="",NA(),IF(Dokumentationshilfe!$T34&lt;Dokumentationshilfe!$V$11,0.9,IF(Dokumentationshilfe!$T34&lt;=Dokumentationshilfe!$X$11,1+(Dokumentationshilfe!$T34-Dokumentationshilfe!$V$11)/ABS(Dokumentationshilfe!$X$11-Dokumentationshilfe!$V$11),IF(Dokumentationshilfe!$T34&lt;=Dokumentationshilfe!$Z$11,2+(Dokumentationshilfe!$T34-Dokumentationshilfe!$X$11)/ABS(Dokumentationshilfe!$Z$11-Dokumentationshilfe!$X$11),IF(Dokumentationshilfe!$T34&lt;=Dokumentationshilfe!$AB$11,3+(Dokumentationshilfe!$T34-Dokumentationshilfe!$Z$11)/ABS(Dokumentationshilfe!$AB$11-Dokumentationshilfe!$Z$11),IF(Dokumentationshilfe!$T34&lt;=Dokumentationshilfe!$AD$11,4+(Dokumentationshilfe!$T34-Dokumentationshilfe!$AB$11)/ABS(Dokumentationshilfe!$AD$11-Dokumentationshilfe!$AB$11),IF(Dokumentationshilfe!$T34&lt;=Dokumentationshilfe!$AF$11,5+(Dokumentationshilfe!$T34-Dokumentationshilfe!$AD$11)/ABS(Dokumentationshilfe!$AF$11-Dokumentationshilfe!$AD$11),IF(Dokumentationshilfe!$T34&lt;=Dokumentationshilfe!$AH$11,6+(Dokumentationshilfe!$T34-Dokumentationshilfe!$AF$11)/ABS(Dokumentationshilfe!$AH$11-Dokumentationshilfe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Dokumentationshilfe!$T35="",NA(),IF(Dokumentationshilfe!$T35&lt;Dokumentationshilfe!$V$11,0.9,IF(Dokumentationshilfe!$T35&lt;=Dokumentationshilfe!$X$11,1+(Dokumentationshilfe!$T35-Dokumentationshilfe!$V$11)/ABS(Dokumentationshilfe!$X$11-Dokumentationshilfe!$V$11),IF(Dokumentationshilfe!$T35&lt;=Dokumentationshilfe!$Z$11,2+(Dokumentationshilfe!$T35-Dokumentationshilfe!$X$11)/ABS(Dokumentationshilfe!$Z$11-Dokumentationshilfe!$X$11),IF(Dokumentationshilfe!$T35&lt;=Dokumentationshilfe!$AB$11,3+(Dokumentationshilfe!$T35-Dokumentationshilfe!$Z$11)/ABS(Dokumentationshilfe!$AB$11-Dokumentationshilfe!$Z$11),IF(Dokumentationshilfe!$T35&lt;=Dokumentationshilfe!$AD$11,4+(Dokumentationshilfe!$T35-Dokumentationshilfe!$AB$11)/ABS(Dokumentationshilfe!$AD$11-Dokumentationshilfe!$AB$11),IF(Dokumentationshilfe!$T35&lt;=Dokumentationshilfe!$AF$11,5+(Dokumentationshilfe!$T35-Dokumentationshilfe!$AD$11)/ABS(Dokumentationshilfe!$AF$11-Dokumentationshilfe!$AD$11),IF(Dokumentationshilfe!$T35&lt;=Dokumentationshilfe!$AH$11,6+(Dokumentationshilfe!$T35-Dokumentationshilfe!$AF$11)/ABS(Dokumentationshilfe!$AH$11-Dokumentationshilfe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Dokumentationshilfe!$T36="",NA(),IF(Dokumentationshilfe!$T36&lt;Dokumentationshilfe!$V$11,0.9,IF(Dokumentationshilfe!$T36&lt;=Dokumentationshilfe!$X$11,1+(Dokumentationshilfe!$T36-Dokumentationshilfe!$V$11)/ABS(Dokumentationshilfe!$X$11-Dokumentationshilfe!$V$11),IF(Dokumentationshilfe!$T36&lt;=Dokumentationshilfe!$Z$11,2+(Dokumentationshilfe!$T36-Dokumentationshilfe!$X$11)/ABS(Dokumentationshilfe!$Z$11-Dokumentationshilfe!$X$11),IF(Dokumentationshilfe!$T36&lt;=Dokumentationshilfe!$AB$11,3+(Dokumentationshilfe!$T36-Dokumentationshilfe!$Z$11)/ABS(Dokumentationshilfe!$AB$11-Dokumentationshilfe!$Z$11),IF(Dokumentationshilfe!$T36&lt;=Dokumentationshilfe!$AD$11,4+(Dokumentationshilfe!$T36-Dokumentationshilfe!$AB$11)/ABS(Dokumentationshilfe!$AD$11-Dokumentationshilfe!$AB$11),IF(Dokumentationshilfe!$T36&lt;=Dokumentationshilfe!$AF$11,5+(Dokumentationshilfe!$T36-Dokumentationshilfe!$AD$11)/ABS(Dokumentationshilfe!$AF$11-Dokumentationshilfe!$AD$11),IF(Dokumentationshilfe!$T36&lt;=Dokumentationshilfe!$AH$11,6+(Dokumentationshilfe!$T36-Dokumentationshilfe!$AF$11)/ABS(Dokumentationshilfe!$AH$11-Dokumentationshilfe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Dokumentationshilfe!$T37="",NA(),IF(Dokumentationshilfe!$T37&lt;Dokumentationshilfe!$V$11,0.9,IF(Dokumentationshilfe!$T37&lt;=Dokumentationshilfe!$X$11,1+(Dokumentationshilfe!$T37-Dokumentationshilfe!$V$11)/ABS(Dokumentationshilfe!$X$11-Dokumentationshilfe!$V$11),IF(Dokumentationshilfe!$T37&lt;=Dokumentationshilfe!$Z$11,2+(Dokumentationshilfe!$T37-Dokumentationshilfe!$X$11)/ABS(Dokumentationshilfe!$Z$11-Dokumentationshilfe!$X$11),IF(Dokumentationshilfe!$T37&lt;=Dokumentationshilfe!$AB$11,3+(Dokumentationshilfe!$T37-Dokumentationshilfe!$Z$11)/ABS(Dokumentationshilfe!$AB$11-Dokumentationshilfe!$Z$11),IF(Dokumentationshilfe!$T37&lt;=Dokumentationshilfe!$AD$11,4+(Dokumentationshilfe!$T37-Dokumentationshilfe!$AB$11)/ABS(Dokumentationshilfe!$AD$11-Dokumentationshilfe!$AB$11),IF(Dokumentationshilfe!$T37&lt;=Dokumentationshilfe!$AF$11,5+(Dokumentationshilfe!$T37-Dokumentationshilfe!$AD$11)/ABS(Dokumentationshilfe!$AF$11-Dokumentationshilfe!$AD$11),IF(Dokumentationshilfe!$T37&lt;=Dokumentationshilfe!$AH$11,6+(Dokumentationshilfe!$T37-Dokumentationshilfe!$AF$11)/ABS(Dokumentationshilfe!$AH$11-Dokumentationshilfe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11</v>
      </c>
      <c r="E61" s="2" t="s">
        <v>20</v>
      </c>
      <c r="F61" s="13" t="s">
        <v>12</v>
      </c>
      <c r="G61" s="13" t="s">
        <v>13</v>
      </c>
      <c r="H61" s="13" t="s">
        <v>14</v>
      </c>
      <c r="I61" s="13" t="s">
        <v>15</v>
      </c>
      <c r="J61" s="13" t="s">
        <v>16</v>
      </c>
      <c r="K61" s="13" t="s">
        <v>17</v>
      </c>
      <c r="L61" s="14" t="s">
        <v>18</v>
      </c>
    </row>
    <row r="62" spans="3:13" x14ac:dyDescent="0.2">
      <c r="L62" s="7"/>
    </row>
    <row r="63" spans="3:13" x14ac:dyDescent="0.2">
      <c r="D63" s="8">
        <v>1</v>
      </c>
      <c r="E63" s="8" t="e">
        <f>IF(Dokumentationshilfe!$AL13="",NA(),IF(Dokumentationshilfe!$AL13&lt;Dokumentationshilfe!$AN$11,0.9,IF(Dokumentationshilfe!$AL13&lt;=Dokumentationshilfe!$AP$11,1+(Dokumentationshilfe!$AL13-Dokumentationshilfe!$AN$11)/ABS(Dokumentationshilfe!$AP$11-Dokumentationshilfe!$AN$11),IF(Dokumentationshilfe!$AL13&lt;=Dokumentationshilfe!$AR$11,2+(Dokumentationshilfe!$AL13-Dokumentationshilfe!$AP$11)/ABS(Dokumentationshilfe!$AR$11-Dokumentationshilfe!$AP$11),IF(Dokumentationshilfe!$AL13&lt;=Dokumentationshilfe!$AT$11,3+(Dokumentationshilfe!$AL13-Dokumentationshilfe!$AR$11)/ABS(Dokumentationshilfe!$AT$11-Dokumentationshilfe!$AR$11),IF(Dokumentationshilfe!$AL13&lt;=Dokumentationshilfe!$AV$11,4+(Dokumentationshilfe!$AL13-Dokumentationshilfe!$AT$11)/ABS(Dokumentationshilfe!$AV$11-Dokumentationshilfe!$AT$11),IF(Dokumentationshilfe!$AL13&lt;=Dokumentationshilfe!$AX$11,5+(Dokumentationshilfe!$AL13-Dokumentationshilfe!$AV$11)/ABS(Dokumentationshilfe!$AX$11-Dokumentationshilfe!$AV$11),IF(Dokumentationshilfe!$AL13&lt;=Dokumentationshilfe!$AZ$11,6+(Dokumentationshilfe!$AL13-Dokumentationshilfe!$AX$11)/ABS(Dokumentationshilfe!$AZ$11-Dokumentationshilfe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Dokumentationshilfe!$AL635="",NA(),IF(Dokumentationshilfe!$AL635&lt;Dokumentationshilfe!$AN$746,0.9,IF(Dokumentationshilfe!$AL635&lt;=Dokumentationshilfe!$AP$746,1+(Dokumentationshilfe!$AL635-Dokumentationshilfe!$AN$746)/ABS(Dokumentationshilfe!$AP$746-Dokumentationshilfe!$AN$746),IF(Dokumentationshilfe!$AL635&lt;=Dokumentationshilfe!$AR$746,2+(Dokumentationshilfe!$AL635-Dokumentationshilfe!$AP$746)/ABS(Dokumentationshilfe!$AR$746-Dokumentationshilfe!$AP$746),IF(Dokumentationshilfe!$AL635&lt;=Dokumentationshilfe!$AT$746,3+(Dokumentationshilfe!$AL635-Dokumentationshilfe!$AR$746)/ABS(Dokumentationshilfe!$AT$746-Dokumentationshilfe!$AR$746),IF(Dokumentationshilfe!$AL635&lt;=Dokumentationshilfe!$AV$746,4+(Dokumentationshilfe!$AL635-Dokumentationshilfe!$AT$746)/ABS(Dokumentationshilfe!$AV$746-Dokumentationshilfe!$AT$746),IF(Dokumentationshilfe!$AL635&lt;=Dokumentationshilfe!$AX$746,5+(Dokumentationshilfe!$AL635-Dokumentationshilfe!$AV$746)/ABS(Dokumentationshilfe!$AX$746-Dokumentationshilfe!$AV$746),IF(Dokumentationshilfe!$AL635&lt;=Dokumentationshilfe!$AZ$746,6+(Dokumentationshilfe!$AL635-Dokumentationshilfe!$AX$746)/ABS(Dokumentationshilfe!$AZ$746-Dokumentationshilfe!$AX$746),7.1))))))))</f>
        <v>#N/A</v>
      </c>
    </row>
    <row r="64" spans="3:13" x14ac:dyDescent="0.2">
      <c r="D64" s="8">
        <v>2</v>
      </c>
      <c r="E64" s="8" t="e">
        <f>IF(Dokumentationshilfe!$AL14="",NA(),IF(Dokumentationshilfe!$AL14&lt;Dokumentationshilfe!$AN$11,0.9,IF(Dokumentationshilfe!$AL14&lt;=Dokumentationshilfe!$AP$11,1+(Dokumentationshilfe!$AL14-Dokumentationshilfe!$AN$11)/ABS(Dokumentationshilfe!$AP$11-Dokumentationshilfe!$AN$11),IF(Dokumentationshilfe!$AL14&lt;=Dokumentationshilfe!$AR$11,2+(Dokumentationshilfe!$AL14-Dokumentationshilfe!$AP$11)/ABS(Dokumentationshilfe!$AR$11-Dokumentationshilfe!$AP$11),IF(Dokumentationshilfe!$AL14&lt;=Dokumentationshilfe!$AT$11,3+(Dokumentationshilfe!$AL14-Dokumentationshilfe!$AR$11)/ABS(Dokumentationshilfe!$AT$11-Dokumentationshilfe!$AR$11),IF(Dokumentationshilfe!$AL14&lt;=Dokumentationshilfe!$AV$11,4+(Dokumentationshilfe!$AL14-Dokumentationshilfe!$AT$11)/ABS(Dokumentationshilfe!$AV$11-Dokumentationshilfe!$AT$11),IF(Dokumentationshilfe!$AL14&lt;=Dokumentationshilfe!$AX$11,5+(Dokumentationshilfe!$AL14-Dokumentationshilfe!$AV$11)/ABS(Dokumentationshilfe!$AX$11-Dokumentationshilfe!$AV$11),IF(Dokumentationshilfe!$AL14&lt;=Dokumentationshilfe!$AZ$11,6+(Dokumentationshilfe!$AL14-Dokumentationshilfe!$AX$11)/ABS(Dokumentationshilfe!$AZ$11-Dokumentationshilfe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Dokumentationshilfe!$AL15="",NA(),IF(Dokumentationshilfe!$AL15&lt;Dokumentationshilfe!$AN$11,0.9,IF(Dokumentationshilfe!$AL15&lt;=Dokumentationshilfe!$AP$11,1+(Dokumentationshilfe!$AL15-Dokumentationshilfe!$AN$11)/ABS(Dokumentationshilfe!$AP$11-Dokumentationshilfe!$AN$11),IF(Dokumentationshilfe!$AL15&lt;=Dokumentationshilfe!$AR$11,2+(Dokumentationshilfe!$AL15-Dokumentationshilfe!$AP$11)/ABS(Dokumentationshilfe!$AR$11-Dokumentationshilfe!$AP$11),IF(Dokumentationshilfe!$AL15&lt;=Dokumentationshilfe!$AT$11,3+(Dokumentationshilfe!$AL15-Dokumentationshilfe!$AR$11)/ABS(Dokumentationshilfe!$AT$11-Dokumentationshilfe!$AR$11),IF(Dokumentationshilfe!$AL15&lt;=Dokumentationshilfe!$AV$11,4+(Dokumentationshilfe!$AL15-Dokumentationshilfe!$AT$11)/ABS(Dokumentationshilfe!$AV$11-Dokumentationshilfe!$AT$11),IF(Dokumentationshilfe!$AL15&lt;=Dokumentationshilfe!$AX$11,5+(Dokumentationshilfe!$AL15-Dokumentationshilfe!$AV$11)/ABS(Dokumentationshilfe!$AX$11-Dokumentationshilfe!$AV$11),IF(Dokumentationshilfe!$AL15&lt;=Dokumentationshilfe!$AZ$11,6+(Dokumentationshilfe!$AL15-Dokumentationshilfe!$AX$11)/ABS(Dokumentationshilfe!$AZ$11-Dokumentationshilfe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Dokumentationshilfe!$AL16="",NA(),IF(Dokumentationshilfe!$AL16&lt;Dokumentationshilfe!$AN$11,0.9,IF(Dokumentationshilfe!$AL16&lt;=Dokumentationshilfe!$AP$11,1+(Dokumentationshilfe!$AL16-Dokumentationshilfe!$AN$11)/ABS(Dokumentationshilfe!$AP$11-Dokumentationshilfe!$AN$11),IF(Dokumentationshilfe!$AL16&lt;=Dokumentationshilfe!$AR$11,2+(Dokumentationshilfe!$AL16-Dokumentationshilfe!$AP$11)/ABS(Dokumentationshilfe!$AR$11-Dokumentationshilfe!$AP$11),IF(Dokumentationshilfe!$AL16&lt;=Dokumentationshilfe!$AT$11,3+(Dokumentationshilfe!$AL16-Dokumentationshilfe!$AR$11)/ABS(Dokumentationshilfe!$AT$11-Dokumentationshilfe!$AR$11),IF(Dokumentationshilfe!$AL16&lt;=Dokumentationshilfe!$AV$11,4+(Dokumentationshilfe!$AL16-Dokumentationshilfe!$AT$11)/ABS(Dokumentationshilfe!$AV$11-Dokumentationshilfe!$AT$11),IF(Dokumentationshilfe!$AL16&lt;=Dokumentationshilfe!$AX$11,5+(Dokumentationshilfe!$AL16-Dokumentationshilfe!$AV$11)/ABS(Dokumentationshilfe!$AX$11-Dokumentationshilfe!$AV$11),IF(Dokumentationshilfe!$AL16&lt;=Dokumentationshilfe!$AZ$11,6+(Dokumentationshilfe!$AL16-Dokumentationshilfe!$AX$11)/ABS(Dokumentationshilfe!$AZ$11-Dokumentationshilfe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Dokumentationshilfe!$AL17="",NA(),IF(Dokumentationshilfe!$AL17&lt;Dokumentationshilfe!$AN$11,0.9,IF(Dokumentationshilfe!$AL17&lt;=Dokumentationshilfe!$AP$11,1+(Dokumentationshilfe!$AL17-Dokumentationshilfe!$AN$11)/ABS(Dokumentationshilfe!$AP$11-Dokumentationshilfe!$AN$11),IF(Dokumentationshilfe!$AL17&lt;=Dokumentationshilfe!$AR$11,2+(Dokumentationshilfe!$AL17-Dokumentationshilfe!$AP$11)/ABS(Dokumentationshilfe!$AR$11-Dokumentationshilfe!$AP$11),IF(Dokumentationshilfe!$AL17&lt;=Dokumentationshilfe!$AT$11,3+(Dokumentationshilfe!$AL17-Dokumentationshilfe!$AR$11)/ABS(Dokumentationshilfe!$AT$11-Dokumentationshilfe!$AR$11),IF(Dokumentationshilfe!$AL17&lt;=Dokumentationshilfe!$AV$11,4+(Dokumentationshilfe!$AL17-Dokumentationshilfe!$AT$11)/ABS(Dokumentationshilfe!$AV$11-Dokumentationshilfe!$AT$11),IF(Dokumentationshilfe!$AL17&lt;=Dokumentationshilfe!$AX$11,5+(Dokumentationshilfe!$AL17-Dokumentationshilfe!$AV$11)/ABS(Dokumentationshilfe!$AX$11-Dokumentationshilfe!$AV$11),IF(Dokumentationshilfe!$AL17&lt;=Dokumentationshilfe!$AZ$11,6+(Dokumentationshilfe!$AL17-Dokumentationshilfe!$AX$11)/ABS(Dokumentationshilfe!$AZ$11-Dokumentationshilfe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Dokumentationshilfe!$AL18="",NA(),IF(Dokumentationshilfe!$AL18&lt;Dokumentationshilfe!$AN$11,0.9,IF(Dokumentationshilfe!$AL18&lt;=Dokumentationshilfe!$AP$11,1+(Dokumentationshilfe!$AL18-Dokumentationshilfe!$AN$11)/ABS(Dokumentationshilfe!$AP$11-Dokumentationshilfe!$AN$11),IF(Dokumentationshilfe!$AL18&lt;=Dokumentationshilfe!$AR$11,2+(Dokumentationshilfe!$AL18-Dokumentationshilfe!$AP$11)/ABS(Dokumentationshilfe!$AR$11-Dokumentationshilfe!$AP$11),IF(Dokumentationshilfe!$AL18&lt;=Dokumentationshilfe!$AT$11,3+(Dokumentationshilfe!$AL18-Dokumentationshilfe!$AR$11)/ABS(Dokumentationshilfe!$AT$11-Dokumentationshilfe!$AR$11),IF(Dokumentationshilfe!$AL18&lt;=Dokumentationshilfe!$AV$11,4+(Dokumentationshilfe!$AL18-Dokumentationshilfe!$AT$11)/ABS(Dokumentationshilfe!$AV$11-Dokumentationshilfe!$AT$11),IF(Dokumentationshilfe!$AL18&lt;=Dokumentationshilfe!$AX$11,5+(Dokumentationshilfe!$AL18-Dokumentationshilfe!$AV$11)/ABS(Dokumentationshilfe!$AX$11-Dokumentationshilfe!$AV$11),IF(Dokumentationshilfe!$AL18&lt;=Dokumentationshilfe!$AZ$11,6+(Dokumentationshilfe!$AL18-Dokumentationshilfe!$AX$11)/ABS(Dokumentationshilfe!$AZ$11-Dokumentationshilfe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Dokumentationshilfe!$AL19="",NA(),IF(Dokumentationshilfe!$AL19&lt;Dokumentationshilfe!$AN$11,0.9,IF(Dokumentationshilfe!$AL19&lt;=Dokumentationshilfe!$AP$11,1+(Dokumentationshilfe!$AL19-Dokumentationshilfe!$AN$11)/ABS(Dokumentationshilfe!$AP$11-Dokumentationshilfe!$AN$11),IF(Dokumentationshilfe!$AL19&lt;=Dokumentationshilfe!$AR$11,2+(Dokumentationshilfe!$AL19-Dokumentationshilfe!$AP$11)/ABS(Dokumentationshilfe!$AR$11-Dokumentationshilfe!$AP$11),IF(Dokumentationshilfe!$AL19&lt;=Dokumentationshilfe!$AT$11,3+(Dokumentationshilfe!$AL19-Dokumentationshilfe!$AR$11)/ABS(Dokumentationshilfe!$AT$11-Dokumentationshilfe!$AR$11),IF(Dokumentationshilfe!$AL19&lt;=Dokumentationshilfe!$AV$11,4+(Dokumentationshilfe!$AL19-Dokumentationshilfe!$AT$11)/ABS(Dokumentationshilfe!$AV$11-Dokumentationshilfe!$AT$11),IF(Dokumentationshilfe!$AL19&lt;=Dokumentationshilfe!$AX$11,5+(Dokumentationshilfe!$AL19-Dokumentationshilfe!$AV$11)/ABS(Dokumentationshilfe!$AX$11-Dokumentationshilfe!$AV$11),IF(Dokumentationshilfe!$AL19&lt;=Dokumentationshilfe!$AZ$11,6+(Dokumentationshilfe!$AL19-Dokumentationshilfe!$AX$11)/ABS(Dokumentationshilfe!$AZ$11-Dokumentationshilfe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Dokumentationshilfe!$AL20="",NA(),IF(Dokumentationshilfe!$AL20&lt;Dokumentationshilfe!$AN$11,0.9,IF(Dokumentationshilfe!$AL20&lt;=Dokumentationshilfe!$AP$11,1+(Dokumentationshilfe!$AL20-Dokumentationshilfe!$AN$11)/ABS(Dokumentationshilfe!$AP$11-Dokumentationshilfe!$AN$11),IF(Dokumentationshilfe!$AL20&lt;=Dokumentationshilfe!$AR$11,2+(Dokumentationshilfe!$AL20-Dokumentationshilfe!$AP$11)/ABS(Dokumentationshilfe!$AR$11-Dokumentationshilfe!$AP$11),IF(Dokumentationshilfe!$AL20&lt;=Dokumentationshilfe!$AT$11,3+(Dokumentationshilfe!$AL20-Dokumentationshilfe!$AR$11)/ABS(Dokumentationshilfe!$AT$11-Dokumentationshilfe!$AR$11),IF(Dokumentationshilfe!$AL20&lt;=Dokumentationshilfe!$AV$11,4+(Dokumentationshilfe!$AL20-Dokumentationshilfe!$AT$11)/ABS(Dokumentationshilfe!$AV$11-Dokumentationshilfe!$AT$11),IF(Dokumentationshilfe!$AL20&lt;=Dokumentationshilfe!$AX$11,5+(Dokumentationshilfe!$AL20-Dokumentationshilfe!$AV$11)/ABS(Dokumentationshilfe!$AX$11-Dokumentationshilfe!$AV$11),IF(Dokumentationshilfe!$AL20&lt;=Dokumentationshilfe!$AZ$11,6+(Dokumentationshilfe!$AL20-Dokumentationshilfe!$AX$11)/ABS(Dokumentationshilfe!$AZ$11-Dokumentationshilfe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Dokumentationshilfe!$AL21="",NA(),IF(Dokumentationshilfe!$AL21&lt;Dokumentationshilfe!$AN$11,0.9,IF(Dokumentationshilfe!$AL21&lt;=Dokumentationshilfe!$AP$11,1+(Dokumentationshilfe!$AL21-Dokumentationshilfe!$AN$11)/ABS(Dokumentationshilfe!$AP$11-Dokumentationshilfe!$AN$11),IF(Dokumentationshilfe!$AL21&lt;=Dokumentationshilfe!$AR$11,2+(Dokumentationshilfe!$AL21-Dokumentationshilfe!$AP$11)/ABS(Dokumentationshilfe!$AR$11-Dokumentationshilfe!$AP$11),IF(Dokumentationshilfe!$AL21&lt;=Dokumentationshilfe!$AT$11,3+(Dokumentationshilfe!$AL21-Dokumentationshilfe!$AR$11)/ABS(Dokumentationshilfe!$AT$11-Dokumentationshilfe!$AR$11),IF(Dokumentationshilfe!$AL21&lt;=Dokumentationshilfe!$AV$11,4+(Dokumentationshilfe!$AL21-Dokumentationshilfe!$AT$11)/ABS(Dokumentationshilfe!$AV$11-Dokumentationshilfe!$AT$11),IF(Dokumentationshilfe!$AL21&lt;=Dokumentationshilfe!$AX$11,5+(Dokumentationshilfe!$AL21-Dokumentationshilfe!$AV$11)/ABS(Dokumentationshilfe!$AX$11-Dokumentationshilfe!$AV$11),IF(Dokumentationshilfe!$AL21&lt;=Dokumentationshilfe!$AZ$11,6+(Dokumentationshilfe!$AL21-Dokumentationshilfe!$AX$11)/ABS(Dokumentationshilfe!$AZ$11-Dokumentationshilfe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Dokumentationshilfe!$AL22="",NA(),IF(Dokumentationshilfe!$AL22&lt;Dokumentationshilfe!$AN$11,0.9,IF(Dokumentationshilfe!$AL22&lt;=Dokumentationshilfe!$AP$11,1+(Dokumentationshilfe!$AL22-Dokumentationshilfe!$AN$11)/ABS(Dokumentationshilfe!$AP$11-Dokumentationshilfe!$AN$11),IF(Dokumentationshilfe!$AL22&lt;=Dokumentationshilfe!$AR$11,2+(Dokumentationshilfe!$AL22-Dokumentationshilfe!$AP$11)/ABS(Dokumentationshilfe!$AR$11-Dokumentationshilfe!$AP$11),IF(Dokumentationshilfe!$AL22&lt;=Dokumentationshilfe!$AT$11,3+(Dokumentationshilfe!$AL22-Dokumentationshilfe!$AR$11)/ABS(Dokumentationshilfe!$AT$11-Dokumentationshilfe!$AR$11),IF(Dokumentationshilfe!$AL22&lt;=Dokumentationshilfe!$AV$11,4+(Dokumentationshilfe!$AL22-Dokumentationshilfe!$AT$11)/ABS(Dokumentationshilfe!$AV$11-Dokumentationshilfe!$AT$11),IF(Dokumentationshilfe!$AL22&lt;=Dokumentationshilfe!$AX$11,5+(Dokumentationshilfe!$AL22-Dokumentationshilfe!$AV$11)/ABS(Dokumentationshilfe!$AX$11-Dokumentationshilfe!$AV$11),IF(Dokumentationshilfe!$AL22&lt;=Dokumentationshilfe!$AZ$11,6+(Dokumentationshilfe!$AL22-Dokumentationshilfe!$AX$11)/ABS(Dokumentationshilfe!$AZ$11-Dokumentationshilfe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Dokumentationshilfe!$AL23="",NA(),IF(Dokumentationshilfe!$AL23&lt;Dokumentationshilfe!$AN$11,0.9,IF(Dokumentationshilfe!$AL23&lt;=Dokumentationshilfe!$AP$11,1+(Dokumentationshilfe!$AL23-Dokumentationshilfe!$AN$11)/ABS(Dokumentationshilfe!$AP$11-Dokumentationshilfe!$AN$11),IF(Dokumentationshilfe!$AL23&lt;=Dokumentationshilfe!$AR$11,2+(Dokumentationshilfe!$AL23-Dokumentationshilfe!$AP$11)/ABS(Dokumentationshilfe!$AR$11-Dokumentationshilfe!$AP$11),IF(Dokumentationshilfe!$AL23&lt;=Dokumentationshilfe!$AT$11,3+(Dokumentationshilfe!$AL23-Dokumentationshilfe!$AR$11)/ABS(Dokumentationshilfe!$AT$11-Dokumentationshilfe!$AR$11),IF(Dokumentationshilfe!$AL23&lt;=Dokumentationshilfe!$AV$11,4+(Dokumentationshilfe!$AL23-Dokumentationshilfe!$AT$11)/ABS(Dokumentationshilfe!$AV$11-Dokumentationshilfe!$AT$11),IF(Dokumentationshilfe!$AL23&lt;=Dokumentationshilfe!$AX$11,5+(Dokumentationshilfe!$AL23-Dokumentationshilfe!$AV$11)/ABS(Dokumentationshilfe!$AX$11-Dokumentationshilfe!$AV$11),IF(Dokumentationshilfe!$AL23&lt;=Dokumentationshilfe!$AZ$11,6+(Dokumentationshilfe!$AL23-Dokumentationshilfe!$AX$11)/ABS(Dokumentationshilfe!$AZ$11-Dokumentationshilfe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23</v>
      </c>
    </row>
    <row r="74" spans="4:14" x14ac:dyDescent="0.2">
      <c r="D74" s="8">
        <v>12</v>
      </c>
      <c r="E74" s="8" t="e">
        <f>IF(Dokumentationshilfe!$AL24="",NA(),IF(Dokumentationshilfe!$AL24&lt;Dokumentationshilfe!$AN$11,0.9,IF(Dokumentationshilfe!$AL24&lt;=Dokumentationshilfe!$AP$11,1+(Dokumentationshilfe!$AL24-Dokumentationshilfe!$AN$11)/ABS(Dokumentationshilfe!$AP$11-Dokumentationshilfe!$AN$11),IF(Dokumentationshilfe!$AL24&lt;=Dokumentationshilfe!$AR$11,2+(Dokumentationshilfe!$AL24-Dokumentationshilfe!$AP$11)/ABS(Dokumentationshilfe!$AR$11-Dokumentationshilfe!$AP$11),IF(Dokumentationshilfe!$AL24&lt;=Dokumentationshilfe!$AT$11,3+(Dokumentationshilfe!$AL24-Dokumentationshilfe!$AR$11)/ABS(Dokumentationshilfe!$AT$11-Dokumentationshilfe!$AR$11),IF(Dokumentationshilfe!$AL24&lt;=Dokumentationshilfe!$AV$11,4+(Dokumentationshilfe!$AL24-Dokumentationshilfe!$AT$11)/ABS(Dokumentationshilfe!$AV$11-Dokumentationshilfe!$AT$11),IF(Dokumentationshilfe!$AL24&lt;=Dokumentationshilfe!$AX$11,5+(Dokumentationshilfe!$AL24-Dokumentationshilfe!$AV$11)/ABS(Dokumentationshilfe!$AX$11-Dokumentationshilfe!$AV$11),IF(Dokumentationshilfe!$AL24&lt;=Dokumentationshilfe!$AZ$11,6+(Dokumentationshilfe!$AL24-Dokumentationshilfe!$AX$11)/ABS(Dokumentationshilfe!$AZ$11-Dokumentationshilfe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207</v>
      </c>
    </row>
    <row r="75" spans="4:14" x14ac:dyDescent="0.2">
      <c r="D75" s="8">
        <v>13</v>
      </c>
      <c r="E75" s="8" t="e">
        <f>IF(Dokumentationshilfe!$AL25="",NA(),IF(Dokumentationshilfe!$AL25&lt;Dokumentationshilfe!$AN$11,0.9,IF(Dokumentationshilfe!$AL25&lt;=Dokumentationshilfe!$AP$11,1+(Dokumentationshilfe!$AL25-Dokumentationshilfe!$AN$11)/ABS(Dokumentationshilfe!$AP$11-Dokumentationshilfe!$AN$11),IF(Dokumentationshilfe!$AL25&lt;=Dokumentationshilfe!$AR$11,2+(Dokumentationshilfe!$AL25-Dokumentationshilfe!$AP$11)/ABS(Dokumentationshilfe!$AR$11-Dokumentationshilfe!$AP$11),IF(Dokumentationshilfe!$AL25&lt;=Dokumentationshilfe!$AT$11,3+(Dokumentationshilfe!$AL25-Dokumentationshilfe!$AR$11)/ABS(Dokumentationshilfe!$AT$11-Dokumentationshilfe!$AR$11),IF(Dokumentationshilfe!$AL25&lt;=Dokumentationshilfe!$AV$11,4+(Dokumentationshilfe!$AL25-Dokumentationshilfe!$AT$11)/ABS(Dokumentationshilfe!$AV$11-Dokumentationshilfe!$AT$11),IF(Dokumentationshilfe!$AL25&lt;=Dokumentationshilfe!$AX$11,5+(Dokumentationshilfe!$AL25-Dokumentationshilfe!$AV$11)/ABS(Dokumentationshilfe!$AX$11-Dokumentationshilfe!$AV$11),IF(Dokumentationshilfe!$AL25&lt;=Dokumentationshilfe!$AZ$11,6+(Dokumentationshilfe!$AL25-Dokumentationshilfe!$AX$11)/ABS(Dokumentationshilfe!$AZ$11-Dokumentationshilfe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207</v>
      </c>
    </row>
    <row r="76" spans="4:14" x14ac:dyDescent="0.2">
      <c r="D76" s="8">
        <v>14</v>
      </c>
      <c r="E76" s="8" t="e">
        <f>IF(Dokumentationshilfe!$AL26="",NA(),IF(Dokumentationshilfe!$AL26&lt;Dokumentationshilfe!$AN$11,0.9,IF(Dokumentationshilfe!$AL26&lt;=Dokumentationshilfe!$AP$11,1+(Dokumentationshilfe!$AL26-Dokumentationshilfe!$AN$11)/ABS(Dokumentationshilfe!$AP$11-Dokumentationshilfe!$AN$11),IF(Dokumentationshilfe!$AL26&lt;=Dokumentationshilfe!$AR$11,2+(Dokumentationshilfe!$AL26-Dokumentationshilfe!$AP$11)/ABS(Dokumentationshilfe!$AR$11-Dokumentationshilfe!$AP$11),IF(Dokumentationshilfe!$AL26&lt;=Dokumentationshilfe!$AT$11,3+(Dokumentationshilfe!$AL26-Dokumentationshilfe!$AR$11)/ABS(Dokumentationshilfe!$AT$11-Dokumentationshilfe!$AR$11),IF(Dokumentationshilfe!$AL26&lt;=Dokumentationshilfe!$AV$11,4+(Dokumentationshilfe!$AL26-Dokumentationshilfe!$AT$11)/ABS(Dokumentationshilfe!$AV$11-Dokumentationshilfe!$AT$11),IF(Dokumentationshilfe!$AL26&lt;=Dokumentationshilfe!$AX$11,5+(Dokumentationshilfe!$AL26-Dokumentationshilfe!$AV$11)/ABS(Dokumentationshilfe!$AX$11-Dokumentationshilfe!$AV$11),IF(Dokumentationshilfe!$AL26&lt;=Dokumentationshilfe!$AZ$11,6+(Dokumentationshilfe!$AL26-Dokumentationshilfe!$AX$11)/ABS(Dokumentationshilfe!$AZ$11-Dokumentationshilfe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Dokumentationshilfe!$AL27="",NA(),IF(Dokumentationshilfe!$AL27&lt;Dokumentationshilfe!$AN$11,0.9,IF(Dokumentationshilfe!$AL27&lt;=Dokumentationshilfe!$AP$11,1+(Dokumentationshilfe!$AL27-Dokumentationshilfe!$AN$11)/ABS(Dokumentationshilfe!$AP$11-Dokumentationshilfe!$AN$11),IF(Dokumentationshilfe!$AL27&lt;=Dokumentationshilfe!$AR$11,2+(Dokumentationshilfe!$AL27-Dokumentationshilfe!$AP$11)/ABS(Dokumentationshilfe!$AR$11-Dokumentationshilfe!$AP$11),IF(Dokumentationshilfe!$AL27&lt;=Dokumentationshilfe!$AT$11,3+(Dokumentationshilfe!$AL27-Dokumentationshilfe!$AR$11)/ABS(Dokumentationshilfe!$AT$11-Dokumentationshilfe!$AR$11),IF(Dokumentationshilfe!$AL27&lt;=Dokumentationshilfe!$AV$11,4+(Dokumentationshilfe!$AL27-Dokumentationshilfe!$AT$11)/ABS(Dokumentationshilfe!$AV$11-Dokumentationshilfe!$AT$11),IF(Dokumentationshilfe!$AL27&lt;=Dokumentationshilfe!$AX$11,5+(Dokumentationshilfe!$AL27-Dokumentationshilfe!$AV$11)/ABS(Dokumentationshilfe!$AX$11-Dokumentationshilfe!$AV$11),IF(Dokumentationshilfe!$AL27&lt;=Dokumentationshilfe!$AZ$11,6+(Dokumentationshilfe!$AL27-Dokumentationshilfe!$AX$11)/ABS(Dokumentationshilfe!$AZ$11-Dokumentationshilfe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Dokumentationshilfe!$AL28="",NA(),IF(Dokumentationshilfe!$AL28&lt;Dokumentationshilfe!$AN$11,0.9,IF(Dokumentationshilfe!$AL28&lt;=Dokumentationshilfe!$AP$11,1+(Dokumentationshilfe!$AL28-Dokumentationshilfe!$AN$11)/ABS(Dokumentationshilfe!$AP$11-Dokumentationshilfe!$AN$11),IF(Dokumentationshilfe!$AL28&lt;=Dokumentationshilfe!$AR$11,2+(Dokumentationshilfe!$AL28-Dokumentationshilfe!$AP$11)/ABS(Dokumentationshilfe!$AR$11-Dokumentationshilfe!$AP$11),IF(Dokumentationshilfe!$AL28&lt;=Dokumentationshilfe!$AT$11,3+(Dokumentationshilfe!$AL28-Dokumentationshilfe!$AR$11)/ABS(Dokumentationshilfe!$AT$11-Dokumentationshilfe!$AR$11),IF(Dokumentationshilfe!$AL28&lt;=Dokumentationshilfe!$AV$11,4+(Dokumentationshilfe!$AL28-Dokumentationshilfe!$AT$11)/ABS(Dokumentationshilfe!$AV$11-Dokumentationshilfe!$AT$11),IF(Dokumentationshilfe!$AL28&lt;=Dokumentationshilfe!$AX$11,5+(Dokumentationshilfe!$AL28-Dokumentationshilfe!$AV$11)/ABS(Dokumentationshilfe!$AX$11-Dokumentationshilfe!$AV$11),IF(Dokumentationshilfe!$AL28&lt;=Dokumentationshilfe!$AZ$11,6+(Dokumentationshilfe!$AL28-Dokumentationshilfe!$AX$11)/ABS(Dokumentationshilfe!$AZ$11-Dokumentationshilfe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Dokumentationshilfe!$AL29="",NA(),IF(Dokumentationshilfe!$AL29&lt;Dokumentationshilfe!$AN$11,0.9,IF(Dokumentationshilfe!$AL29&lt;=Dokumentationshilfe!$AP$11,1+(Dokumentationshilfe!$AL29-Dokumentationshilfe!$AN$11)/ABS(Dokumentationshilfe!$AP$11-Dokumentationshilfe!$AN$11),IF(Dokumentationshilfe!$AL29&lt;=Dokumentationshilfe!$AR$11,2+(Dokumentationshilfe!$AL29-Dokumentationshilfe!$AP$11)/ABS(Dokumentationshilfe!$AR$11-Dokumentationshilfe!$AP$11),IF(Dokumentationshilfe!$AL29&lt;=Dokumentationshilfe!$AT$11,3+(Dokumentationshilfe!$AL29-Dokumentationshilfe!$AR$11)/ABS(Dokumentationshilfe!$AT$11-Dokumentationshilfe!$AR$11),IF(Dokumentationshilfe!$AL29&lt;=Dokumentationshilfe!$AV$11,4+(Dokumentationshilfe!$AL29-Dokumentationshilfe!$AT$11)/ABS(Dokumentationshilfe!$AV$11-Dokumentationshilfe!$AT$11),IF(Dokumentationshilfe!$AL29&lt;=Dokumentationshilfe!$AX$11,5+(Dokumentationshilfe!$AL29-Dokumentationshilfe!$AV$11)/ABS(Dokumentationshilfe!$AX$11-Dokumentationshilfe!$AV$11),IF(Dokumentationshilfe!$AL29&lt;=Dokumentationshilfe!$AZ$11,6+(Dokumentationshilfe!$AL29-Dokumentationshilfe!$AX$11)/ABS(Dokumentationshilfe!$AZ$11-Dokumentationshilfe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Dokumentationshilfe!$AL30="",NA(),IF(Dokumentationshilfe!$AL30&lt;Dokumentationshilfe!$AN$11,0.9,IF(Dokumentationshilfe!$AL30&lt;=Dokumentationshilfe!$AP$11,1+(Dokumentationshilfe!$AL30-Dokumentationshilfe!$AN$11)/ABS(Dokumentationshilfe!$AP$11-Dokumentationshilfe!$AN$11),IF(Dokumentationshilfe!$AL30&lt;=Dokumentationshilfe!$AR$11,2+(Dokumentationshilfe!$AL30-Dokumentationshilfe!$AP$11)/ABS(Dokumentationshilfe!$AR$11-Dokumentationshilfe!$AP$11),IF(Dokumentationshilfe!$AL30&lt;=Dokumentationshilfe!$AT$11,3+(Dokumentationshilfe!$AL30-Dokumentationshilfe!$AR$11)/ABS(Dokumentationshilfe!$AT$11-Dokumentationshilfe!$AR$11),IF(Dokumentationshilfe!$AL30&lt;=Dokumentationshilfe!$AV$11,4+(Dokumentationshilfe!$AL30-Dokumentationshilfe!$AT$11)/ABS(Dokumentationshilfe!$AV$11-Dokumentationshilfe!$AT$11),IF(Dokumentationshilfe!$AL30&lt;=Dokumentationshilfe!$AX$11,5+(Dokumentationshilfe!$AL30-Dokumentationshilfe!$AV$11)/ABS(Dokumentationshilfe!$AX$11-Dokumentationshilfe!$AV$11),IF(Dokumentationshilfe!$AL30&lt;=Dokumentationshilfe!$AZ$11,6+(Dokumentationshilfe!$AL30-Dokumentationshilfe!$AX$11)/ABS(Dokumentationshilfe!$AZ$11-Dokumentationshilfe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Dokumentationshilfe!$AL31="",NA(),IF(Dokumentationshilfe!$AL31&lt;Dokumentationshilfe!$AN$11,0.9,IF(Dokumentationshilfe!$AL31&lt;=Dokumentationshilfe!$AP$11,1+(Dokumentationshilfe!$AL31-Dokumentationshilfe!$AN$11)/ABS(Dokumentationshilfe!$AP$11-Dokumentationshilfe!$AN$11),IF(Dokumentationshilfe!$AL31&lt;=Dokumentationshilfe!$AR$11,2+(Dokumentationshilfe!$AL31-Dokumentationshilfe!$AP$11)/ABS(Dokumentationshilfe!$AR$11-Dokumentationshilfe!$AP$11),IF(Dokumentationshilfe!$AL31&lt;=Dokumentationshilfe!$AT$11,3+(Dokumentationshilfe!$AL31-Dokumentationshilfe!$AR$11)/ABS(Dokumentationshilfe!$AT$11-Dokumentationshilfe!$AR$11),IF(Dokumentationshilfe!$AL31&lt;=Dokumentationshilfe!$AV$11,4+(Dokumentationshilfe!$AL31-Dokumentationshilfe!$AT$11)/ABS(Dokumentationshilfe!$AV$11-Dokumentationshilfe!$AT$11),IF(Dokumentationshilfe!$AL31&lt;=Dokumentationshilfe!$AX$11,5+(Dokumentationshilfe!$AL31-Dokumentationshilfe!$AV$11)/ABS(Dokumentationshilfe!$AX$11-Dokumentationshilfe!$AV$11),IF(Dokumentationshilfe!$AL31&lt;=Dokumentationshilfe!$AZ$11,6+(Dokumentationshilfe!$AL31-Dokumentationshilfe!$AX$11)/ABS(Dokumentationshilfe!$AZ$11-Dokumentationshilfe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Dokumentationshilfe!$AL32="",NA(),IF(Dokumentationshilfe!$AL32&lt;Dokumentationshilfe!$AN$11,0.9,IF(Dokumentationshilfe!$AL32&lt;=Dokumentationshilfe!$AP$11,1+(Dokumentationshilfe!$AL32-Dokumentationshilfe!$AN$11)/ABS(Dokumentationshilfe!$AP$11-Dokumentationshilfe!$AN$11),IF(Dokumentationshilfe!$AL32&lt;=Dokumentationshilfe!$AR$11,2+(Dokumentationshilfe!$AL32-Dokumentationshilfe!$AP$11)/ABS(Dokumentationshilfe!$AR$11-Dokumentationshilfe!$AP$11),IF(Dokumentationshilfe!$AL32&lt;=Dokumentationshilfe!$AT$11,3+(Dokumentationshilfe!$AL32-Dokumentationshilfe!$AR$11)/ABS(Dokumentationshilfe!$AT$11-Dokumentationshilfe!$AR$11),IF(Dokumentationshilfe!$AL32&lt;=Dokumentationshilfe!$AV$11,4+(Dokumentationshilfe!$AL32-Dokumentationshilfe!$AT$11)/ABS(Dokumentationshilfe!$AV$11-Dokumentationshilfe!$AT$11),IF(Dokumentationshilfe!$AL32&lt;=Dokumentationshilfe!$AX$11,5+(Dokumentationshilfe!$AL32-Dokumentationshilfe!$AV$11)/ABS(Dokumentationshilfe!$AX$11-Dokumentationshilfe!$AV$11),IF(Dokumentationshilfe!$AL32&lt;=Dokumentationshilfe!$AZ$11,6+(Dokumentationshilfe!$AL32-Dokumentationshilfe!$AX$11)/ABS(Dokumentationshilfe!$AZ$11-Dokumentationshilfe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Dokumentationshilfe!$AL33="",NA(),IF(Dokumentationshilfe!$AL33&lt;Dokumentationshilfe!$AN$11,0.9,IF(Dokumentationshilfe!$AL33&lt;=Dokumentationshilfe!$AP$11,1+(Dokumentationshilfe!$AL33-Dokumentationshilfe!$AN$11)/ABS(Dokumentationshilfe!$AP$11-Dokumentationshilfe!$AN$11),IF(Dokumentationshilfe!$AL33&lt;=Dokumentationshilfe!$AR$11,2+(Dokumentationshilfe!$AL33-Dokumentationshilfe!$AP$11)/ABS(Dokumentationshilfe!$AR$11-Dokumentationshilfe!$AP$11),IF(Dokumentationshilfe!$AL33&lt;=Dokumentationshilfe!$AT$11,3+(Dokumentationshilfe!$AL33-Dokumentationshilfe!$AR$11)/ABS(Dokumentationshilfe!$AT$11-Dokumentationshilfe!$AR$11),IF(Dokumentationshilfe!$AL33&lt;=Dokumentationshilfe!$AV$11,4+(Dokumentationshilfe!$AL33-Dokumentationshilfe!$AT$11)/ABS(Dokumentationshilfe!$AV$11-Dokumentationshilfe!$AT$11),IF(Dokumentationshilfe!$AL33&lt;=Dokumentationshilfe!$AX$11,5+(Dokumentationshilfe!$AL33-Dokumentationshilfe!$AV$11)/ABS(Dokumentationshilfe!$AX$11-Dokumentationshilfe!$AV$11),IF(Dokumentationshilfe!$AL33&lt;=Dokumentationshilfe!$AZ$11,6+(Dokumentationshilfe!$AL33-Dokumentationshilfe!$AX$11)/ABS(Dokumentationshilfe!$AZ$11-Dokumentationshilfe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Dokumentationshilfe!$AL34="",NA(),IF(Dokumentationshilfe!$AL34&lt;Dokumentationshilfe!$AN$11,0.9,IF(Dokumentationshilfe!$AL34&lt;=Dokumentationshilfe!$AP$11,1+(Dokumentationshilfe!$AL34-Dokumentationshilfe!$AN$11)/ABS(Dokumentationshilfe!$AP$11-Dokumentationshilfe!$AN$11),IF(Dokumentationshilfe!$AL34&lt;=Dokumentationshilfe!$AR$11,2+(Dokumentationshilfe!$AL34-Dokumentationshilfe!$AP$11)/ABS(Dokumentationshilfe!$AR$11-Dokumentationshilfe!$AP$11),IF(Dokumentationshilfe!$AL34&lt;=Dokumentationshilfe!$AT$11,3+(Dokumentationshilfe!$AL34-Dokumentationshilfe!$AR$11)/ABS(Dokumentationshilfe!$AT$11-Dokumentationshilfe!$AR$11),IF(Dokumentationshilfe!$AL34&lt;=Dokumentationshilfe!$AV$11,4+(Dokumentationshilfe!$AL34-Dokumentationshilfe!$AT$11)/ABS(Dokumentationshilfe!$AV$11-Dokumentationshilfe!$AT$11),IF(Dokumentationshilfe!$AL34&lt;=Dokumentationshilfe!$AX$11,5+(Dokumentationshilfe!$AL34-Dokumentationshilfe!$AV$11)/ABS(Dokumentationshilfe!$AX$11-Dokumentationshilfe!$AV$11),IF(Dokumentationshilfe!$AL34&lt;=Dokumentationshilfe!$AZ$11,6+(Dokumentationshilfe!$AL34-Dokumentationshilfe!$AX$11)/ABS(Dokumentationshilfe!$AZ$11-Dokumentationshilfe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Dokumentationshilfe!$AL35="",NA(),IF(Dokumentationshilfe!$AL35&lt;Dokumentationshilfe!$AN$11,0.9,IF(Dokumentationshilfe!$AL35&lt;=Dokumentationshilfe!$AP$11,1+(Dokumentationshilfe!$AL35-Dokumentationshilfe!$AN$11)/ABS(Dokumentationshilfe!$AP$11-Dokumentationshilfe!$AN$11),IF(Dokumentationshilfe!$AL35&lt;=Dokumentationshilfe!$AR$11,2+(Dokumentationshilfe!$AL35-Dokumentationshilfe!$AP$11)/ABS(Dokumentationshilfe!$AR$11-Dokumentationshilfe!$AP$11),IF(Dokumentationshilfe!$AL35&lt;=Dokumentationshilfe!$AT$11,3+(Dokumentationshilfe!$AL35-Dokumentationshilfe!$AR$11)/ABS(Dokumentationshilfe!$AT$11-Dokumentationshilfe!$AR$11),IF(Dokumentationshilfe!$AL35&lt;=Dokumentationshilfe!$AV$11,4+(Dokumentationshilfe!$AL35-Dokumentationshilfe!$AT$11)/ABS(Dokumentationshilfe!$AV$11-Dokumentationshilfe!$AT$11),IF(Dokumentationshilfe!$AL35&lt;=Dokumentationshilfe!$AX$11,5+(Dokumentationshilfe!$AL35-Dokumentationshilfe!$AV$11)/ABS(Dokumentationshilfe!$AX$11-Dokumentationshilfe!$AV$11),IF(Dokumentationshilfe!$AL35&lt;=Dokumentationshilfe!$AZ$11,6+(Dokumentationshilfe!$AL35-Dokumentationshilfe!$AX$11)/ABS(Dokumentationshilfe!$AZ$11-Dokumentationshilfe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Dokumentationshilfe!$AL36="",NA(),IF(Dokumentationshilfe!$AL36&lt;Dokumentationshilfe!$AN$11,0.9,IF(Dokumentationshilfe!$AL36&lt;=Dokumentationshilfe!$AP$11,1+(Dokumentationshilfe!$AL36-Dokumentationshilfe!$AN$11)/ABS(Dokumentationshilfe!$AP$11-Dokumentationshilfe!$AN$11),IF(Dokumentationshilfe!$AL36&lt;=Dokumentationshilfe!$AR$11,2+(Dokumentationshilfe!$AL36-Dokumentationshilfe!$AP$11)/ABS(Dokumentationshilfe!$AR$11-Dokumentationshilfe!$AP$11),IF(Dokumentationshilfe!$AL36&lt;=Dokumentationshilfe!$AT$11,3+(Dokumentationshilfe!$AL36-Dokumentationshilfe!$AR$11)/ABS(Dokumentationshilfe!$AT$11-Dokumentationshilfe!$AR$11),IF(Dokumentationshilfe!$AL36&lt;=Dokumentationshilfe!$AV$11,4+(Dokumentationshilfe!$AL36-Dokumentationshilfe!$AT$11)/ABS(Dokumentationshilfe!$AV$11-Dokumentationshilfe!$AT$11),IF(Dokumentationshilfe!$AL36&lt;=Dokumentationshilfe!$AX$11,5+(Dokumentationshilfe!$AL36-Dokumentationshilfe!$AV$11)/ABS(Dokumentationshilfe!$AX$11-Dokumentationshilfe!$AV$11),IF(Dokumentationshilfe!$AL36&lt;=Dokumentationshilfe!$AZ$11,6+(Dokumentationshilfe!$AL36-Dokumentationshilfe!$AX$11)/ABS(Dokumentationshilfe!$AZ$11-Dokumentationshilfe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Dokumentationshilfe!$AL37="",NA(),IF(Dokumentationshilfe!$AL37&lt;Dokumentationshilfe!$AN$11,0.9,IF(Dokumentationshilfe!$AL37&lt;=Dokumentationshilfe!$AP$11,1+(Dokumentationshilfe!$AL37-Dokumentationshilfe!$AN$11)/ABS(Dokumentationshilfe!$AP$11-Dokumentationshilfe!$AN$11),IF(Dokumentationshilfe!$AL37&lt;=Dokumentationshilfe!$AR$11,2+(Dokumentationshilfe!$AL37-Dokumentationshilfe!$AP$11)/ABS(Dokumentationshilfe!$AR$11-Dokumentationshilfe!$AP$11),IF(Dokumentationshilfe!$AL37&lt;=Dokumentationshilfe!$AT$11,3+(Dokumentationshilfe!$AL37-Dokumentationshilfe!$AR$11)/ABS(Dokumentationshilfe!$AT$11-Dokumentationshilfe!$AR$11),IF(Dokumentationshilfe!$AL37&lt;=Dokumentationshilfe!$AV$11,4+(Dokumentationshilfe!$AL37-Dokumentationshilfe!$AT$11)/ABS(Dokumentationshilfe!$AV$11-Dokumentationshilfe!$AT$11),IF(Dokumentationshilfe!$AL37&lt;=Dokumentationshilfe!$AX$11,5+(Dokumentationshilfe!$AL37-Dokumentationshilfe!$AV$11)/ABS(Dokumentationshilfe!$AX$11-Dokumentationshilfe!$AV$11),IF(Dokumentationshilfe!$AL37&lt;=Dokumentationshilfe!$AZ$11,6+(Dokumentationshilfe!$AL37-Dokumentationshilfe!$AX$11)/ABS(Dokumentationshilfe!$AZ$11-Dokumentationshilfe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11</v>
      </c>
      <c r="E89" t="s">
        <v>19</v>
      </c>
      <c r="F89" s="5" t="s">
        <v>12</v>
      </c>
      <c r="G89" s="5" t="s">
        <v>13</v>
      </c>
      <c r="H89" s="5" t="s">
        <v>14</v>
      </c>
      <c r="I89" s="5" t="s">
        <v>15</v>
      </c>
      <c r="J89" s="5" t="s">
        <v>16</v>
      </c>
      <c r="K89" s="5" t="s">
        <v>17</v>
      </c>
      <c r="L89" s="6" t="s">
        <v>18</v>
      </c>
    </row>
    <row r="90" spans="4:12" x14ac:dyDescent="0.2">
      <c r="L90" s="7"/>
    </row>
    <row r="91" spans="4:12" x14ac:dyDescent="0.2">
      <c r="D91" s="8">
        <v>1</v>
      </c>
      <c r="E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24</v>
      </c>
    </row>
    <row r="102" spans="4:14" x14ac:dyDescent="0.2">
      <c r="D102" s="8">
        <v>12</v>
      </c>
      <c r="E1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208</v>
      </c>
    </row>
    <row r="103" spans="4:14" x14ac:dyDescent="0.2">
      <c r="D103" s="8">
        <v>13</v>
      </c>
      <c r="E1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207</v>
      </c>
    </row>
    <row r="104" spans="4:14" x14ac:dyDescent="0.2">
      <c r="D104" s="8">
        <v>14</v>
      </c>
      <c r="E1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11</v>
      </c>
      <c r="E117" s="2" t="s">
        <v>20</v>
      </c>
      <c r="F117" s="13" t="s">
        <v>12</v>
      </c>
      <c r="G117" s="13" t="s">
        <v>13</v>
      </c>
      <c r="H117" s="13" t="s">
        <v>14</v>
      </c>
      <c r="I117" s="13" t="s">
        <v>15</v>
      </c>
      <c r="J117" s="13" t="s">
        <v>16</v>
      </c>
      <c r="K117" s="13" t="s">
        <v>17</v>
      </c>
      <c r="L117" s="14" t="s">
        <v>18</v>
      </c>
      <c r="N117">
        <v>2.2000000000000002</v>
      </c>
    </row>
    <row r="118" spans="4:14" x14ac:dyDescent="0.2">
      <c r="L118" s="7"/>
      <c r="N118" t="s">
        <v>208</v>
      </c>
    </row>
    <row r="119" spans="4:14" x14ac:dyDescent="0.2">
      <c r="D119" s="8">
        <v>1</v>
      </c>
      <c r="E1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208</v>
      </c>
    </row>
    <row r="120" spans="4:14" x14ac:dyDescent="0.2">
      <c r="D120" s="8">
        <v>2</v>
      </c>
      <c r="E1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11</v>
      </c>
      <c r="E145" s="2" t="s">
        <v>20</v>
      </c>
      <c r="F145" s="13" t="s">
        <v>12</v>
      </c>
      <c r="G145" s="13" t="s">
        <v>13</v>
      </c>
      <c r="H145" s="13" t="s">
        <v>14</v>
      </c>
      <c r="I145" s="13" t="s">
        <v>15</v>
      </c>
      <c r="J145" s="13" t="s">
        <v>16</v>
      </c>
      <c r="K145" s="13" t="s">
        <v>17</v>
      </c>
      <c r="L145" s="14" t="s">
        <v>18</v>
      </c>
      <c r="N145">
        <v>2.2999999999999998</v>
      </c>
    </row>
    <row r="146" spans="4:14" x14ac:dyDescent="0.2">
      <c r="L146" s="7"/>
      <c r="N146" t="s">
        <v>208</v>
      </c>
    </row>
    <row r="147" spans="4:14" x14ac:dyDescent="0.2">
      <c r="D147" s="8">
        <v>1</v>
      </c>
      <c r="E1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208</v>
      </c>
    </row>
    <row r="148" spans="4:14" x14ac:dyDescent="0.2">
      <c r="D148" s="8">
        <v>2</v>
      </c>
      <c r="E148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11</v>
      </c>
      <c r="E173" t="s">
        <v>19</v>
      </c>
      <c r="F173" s="5" t="s">
        <v>12</v>
      </c>
      <c r="G173" s="5" t="s">
        <v>13</v>
      </c>
      <c r="H173" s="5" t="s">
        <v>14</v>
      </c>
      <c r="I173" s="5" t="s">
        <v>15</v>
      </c>
      <c r="J173" s="5" t="s">
        <v>16</v>
      </c>
      <c r="K173" s="5" t="s">
        <v>17</v>
      </c>
      <c r="L173" s="6" t="s">
        <v>18</v>
      </c>
      <c r="N173" s="5" t="s">
        <v>208</v>
      </c>
    </row>
    <row r="174" spans="4:14" x14ac:dyDescent="0.2">
      <c r="L174" s="7"/>
      <c r="N174" t="s">
        <v>208</v>
      </c>
    </row>
    <row r="175" spans="4:14" x14ac:dyDescent="0.2">
      <c r="D175" s="8">
        <v>1</v>
      </c>
      <c r="E1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11</v>
      </c>
      <c r="E201" s="2" t="s">
        <v>20</v>
      </c>
      <c r="F201" s="13" t="s">
        <v>12</v>
      </c>
      <c r="G201" s="13" t="s">
        <v>13</v>
      </c>
      <c r="H201" s="13" t="s">
        <v>14</v>
      </c>
      <c r="I201" s="13" t="s">
        <v>15</v>
      </c>
      <c r="J201" s="13" t="s">
        <v>16</v>
      </c>
      <c r="K201" s="13" t="s">
        <v>17</v>
      </c>
      <c r="L201" s="14" t="s">
        <v>18</v>
      </c>
      <c r="N201">
        <v>3.2</v>
      </c>
    </row>
    <row r="202" spans="4:14" x14ac:dyDescent="0.2">
      <c r="L202" s="7"/>
      <c r="N202" t="s">
        <v>208</v>
      </c>
    </row>
    <row r="203" spans="4:14" x14ac:dyDescent="0.2">
      <c r="D203" s="8">
        <v>1</v>
      </c>
      <c r="E2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208</v>
      </c>
    </row>
    <row r="204" spans="4:14" x14ac:dyDescent="0.2">
      <c r="D204" s="8">
        <v>2</v>
      </c>
      <c r="E2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11</v>
      </c>
      <c r="E229" s="2" t="s">
        <v>20</v>
      </c>
      <c r="F229" s="13" t="s">
        <v>12</v>
      </c>
      <c r="G229" s="13" t="s">
        <v>13</v>
      </c>
      <c r="H229" s="13" t="s">
        <v>14</v>
      </c>
      <c r="I229" s="13" t="s">
        <v>15</v>
      </c>
      <c r="J229" s="13" t="s">
        <v>16</v>
      </c>
      <c r="K229" s="13" t="s">
        <v>17</v>
      </c>
      <c r="L229" s="14" t="s">
        <v>18</v>
      </c>
      <c r="N229">
        <v>3.3</v>
      </c>
    </row>
    <row r="230" spans="4:14" x14ac:dyDescent="0.2">
      <c r="L230" s="7"/>
      <c r="N230" t="s">
        <v>208</v>
      </c>
    </row>
    <row r="231" spans="4:14" x14ac:dyDescent="0.2">
      <c r="D231" s="8">
        <v>1</v>
      </c>
      <c r="E2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208</v>
      </c>
    </row>
    <row r="232" spans="4:14" x14ac:dyDescent="0.2">
      <c r="D232" s="8">
        <v>2</v>
      </c>
      <c r="E2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11</v>
      </c>
      <c r="E257" t="s">
        <v>19</v>
      </c>
      <c r="F257" s="5" t="s">
        <v>12</v>
      </c>
      <c r="G257" s="5" t="s">
        <v>13</v>
      </c>
      <c r="H257" s="5" t="s">
        <v>14</v>
      </c>
      <c r="I257" s="5" t="s">
        <v>15</v>
      </c>
      <c r="J257" s="5" t="s">
        <v>16</v>
      </c>
      <c r="K257" s="5" t="s">
        <v>17</v>
      </c>
      <c r="L257" s="6" t="s">
        <v>18</v>
      </c>
      <c r="N257" s="5" t="s">
        <v>208</v>
      </c>
    </row>
    <row r="258" spans="4:14" x14ac:dyDescent="0.2">
      <c r="L258" s="7"/>
      <c r="N258" t="s">
        <v>208</v>
      </c>
    </row>
    <row r="259" spans="4:14" x14ac:dyDescent="0.2">
      <c r="D259" s="8">
        <v>1</v>
      </c>
      <c r="E2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11</v>
      </c>
      <c r="E285" s="2" t="s">
        <v>20</v>
      </c>
      <c r="F285" s="13" t="s">
        <v>12</v>
      </c>
      <c r="G285" s="13" t="s">
        <v>13</v>
      </c>
      <c r="H285" s="13" t="s">
        <v>14</v>
      </c>
      <c r="I285" s="13" t="s">
        <v>15</v>
      </c>
      <c r="J285" s="13" t="s">
        <v>16</v>
      </c>
      <c r="K285" s="13" t="s">
        <v>17</v>
      </c>
      <c r="L285" s="14" t="s">
        <v>18</v>
      </c>
      <c r="N285">
        <v>4.2</v>
      </c>
    </row>
    <row r="286" spans="4:14" x14ac:dyDescent="0.2">
      <c r="L286" s="7"/>
      <c r="N286" t="s">
        <v>208</v>
      </c>
    </row>
    <row r="287" spans="4:14" x14ac:dyDescent="0.2">
      <c r="D287" s="8">
        <v>1</v>
      </c>
      <c r="E2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208</v>
      </c>
    </row>
    <row r="288" spans="4:14" x14ac:dyDescent="0.2">
      <c r="D288" s="8">
        <v>2</v>
      </c>
      <c r="E2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11</v>
      </c>
      <c r="E313" s="2" t="s">
        <v>20</v>
      </c>
      <c r="F313" s="13" t="s">
        <v>12</v>
      </c>
      <c r="G313" s="13" t="s">
        <v>13</v>
      </c>
      <c r="H313" s="13" t="s">
        <v>14</v>
      </c>
      <c r="I313" s="13" t="s">
        <v>15</v>
      </c>
      <c r="J313" s="13" t="s">
        <v>16</v>
      </c>
      <c r="K313" s="13" t="s">
        <v>17</v>
      </c>
      <c r="L313" s="14" t="s">
        <v>18</v>
      </c>
      <c r="N313">
        <v>4.3</v>
      </c>
    </row>
    <row r="314" spans="4:14" x14ac:dyDescent="0.2">
      <c r="L314" s="7"/>
      <c r="N314" t="s">
        <v>208</v>
      </c>
    </row>
    <row r="315" spans="4:14" x14ac:dyDescent="0.2">
      <c r="D315" s="8">
        <v>1</v>
      </c>
      <c r="E3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208</v>
      </c>
    </row>
    <row r="316" spans="4:14" x14ac:dyDescent="0.2">
      <c r="D316" s="8">
        <v>2</v>
      </c>
      <c r="E3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11</v>
      </c>
      <c r="E341" t="s">
        <v>19</v>
      </c>
      <c r="F341" s="5" t="s">
        <v>12</v>
      </c>
      <c r="G341" s="5" t="s">
        <v>13</v>
      </c>
      <c r="H341" s="5" t="s">
        <v>14</v>
      </c>
      <c r="I341" s="5" t="s">
        <v>15</v>
      </c>
      <c r="J341" s="5" t="s">
        <v>16</v>
      </c>
      <c r="K341" s="5" t="s">
        <v>17</v>
      </c>
      <c r="L341" s="6" t="s">
        <v>18</v>
      </c>
      <c r="N341" s="5" t="s">
        <v>208</v>
      </c>
    </row>
    <row r="342" spans="4:14" x14ac:dyDescent="0.2">
      <c r="L342" s="7"/>
      <c r="N342" t="s">
        <v>208</v>
      </c>
    </row>
    <row r="343" spans="4:14" x14ac:dyDescent="0.2">
      <c r="D343" s="8">
        <v>1</v>
      </c>
      <c r="E3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11</v>
      </c>
      <c r="E369" s="2" t="s">
        <v>20</v>
      </c>
      <c r="F369" s="13" t="s">
        <v>12</v>
      </c>
      <c r="G369" s="13" t="s">
        <v>13</v>
      </c>
      <c r="H369" s="13" t="s">
        <v>14</v>
      </c>
      <c r="I369" s="13" t="s">
        <v>15</v>
      </c>
      <c r="J369" s="13" t="s">
        <v>16</v>
      </c>
      <c r="K369" s="13" t="s">
        <v>17</v>
      </c>
      <c r="L369" s="14" t="s">
        <v>18</v>
      </c>
      <c r="N369">
        <v>5.2</v>
      </c>
    </row>
    <row r="370" spans="4:14" x14ac:dyDescent="0.2">
      <c r="L370" s="7"/>
      <c r="N370" t="s">
        <v>208</v>
      </c>
    </row>
    <row r="371" spans="4:14" x14ac:dyDescent="0.2">
      <c r="D371" s="8">
        <v>1</v>
      </c>
      <c r="E3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208</v>
      </c>
    </row>
    <row r="372" spans="4:14" x14ac:dyDescent="0.2">
      <c r="D372" s="8">
        <v>2</v>
      </c>
      <c r="E3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11</v>
      </c>
      <c r="E397" s="2" t="s">
        <v>20</v>
      </c>
      <c r="F397" s="13" t="s">
        <v>12</v>
      </c>
      <c r="G397" s="13" t="s">
        <v>13</v>
      </c>
      <c r="H397" s="13" t="s">
        <v>14</v>
      </c>
      <c r="I397" s="13" t="s">
        <v>15</v>
      </c>
      <c r="J397" s="13" t="s">
        <v>16</v>
      </c>
      <c r="K397" s="13" t="s">
        <v>17</v>
      </c>
      <c r="L397" s="14" t="s">
        <v>18</v>
      </c>
      <c r="N397">
        <v>5.3</v>
      </c>
    </row>
    <row r="398" spans="4:14" x14ac:dyDescent="0.2">
      <c r="L398" s="7"/>
      <c r="N398" t="s">
        <v>208</v>
      </c>
    </row>
    <row r="399" spans="4:14" x14ac:dyDescent="0.2">
      <c r="D399" s="8">
        <v>1</v>
      </c>
      <c r="E3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208</v>
      </c>
    </row>
    <row r="400" spans="4:14" x14ac:dyDescent="0.2">
      <c r="D400" s="8">
        <v>2</v>
      </c>
      <c r="E4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11</v>
      </c>
      <c r="E425" t="s">
        <v>19</v>
      </c>
      <c r="F425" s="5" t="s">
        <v>12</v>
      </c>
      <c r="G425" s="5" t="s">
        <v>13</v>
      </c>
      <c r="H425" s="5" t="s">
        <v>14</v>
      </c>
      <c r="I425" s="5" t="s">
        <v>15</v>
      </c>
      <c r="J425" s="5" t="s">
        <v>16</v>
      </c>
      <c r="K425" s="5" t="s">
        <v>17</v>
      </c>
      <c r="L425" s="6" t="s">
        <v>18</v>
      </c>
      <c r="N425" s="5" t="s">
        <v>208</v>
      </c>
    </row>
    <row r="426" spans="4:14" x14ac:dyDescent="0.2">
      <c r="L426" s="7"/>
      <c r="N426" t="s">
        <v>208</v>
      </c>
    </row>
    <row r="427" spans="4:14" x14ac:dyDescent="0.2">
      <c r="D427" s="8">
        <v>1</v>
      </c>
      <c r="E4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11</v>
      </c>
      <c r="E453" s="2" t="s">
        <v>20</v>
      </c>
      <c r="F453" s="13" t="s">
        <v>12</v>
      </c>
      <c r="G453" s="13" t="s">
        <v>13</v>
      </c>
      <c r="H453" s="13" t="s">
        <v>14</v>
      </c>
      <c r="I453" s="13" t="s">
        <v>15</v>
      </c>
      <c r="J453" s="13" t="s">
        <v>16</v>
      </c>
      <c r="K453" s="13" t="s">
        <v>17</v>
      </c>
      <c r="L453" s="14" t="s">
        <v>18</v>
      </c>
      <c r="N453">
        <v>6.2</v>
      </c>
    </row>
    <row r="454" spans="4:14" x14ac:dyDescent="0.2">
      <c r="L454" s="7"/>
      <c r="N454" t="s">
        <v>208</v>
      </c>
    </row>
    <row r="455" spans="4:14" x14ac:dyDescent="0.2">
      <c r="D455" s="8">
        <v>1</v>
      </c>
      <c r="E4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208</v>
      </c>
    </row>
    <row r="456" spans="4:14" x14ac:dyDescent="0.2">
      <c r="D456" s="8">
        <v>2</v>
      </c>
      <c r="E4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11</v>
      </c>
      <c r="E481" s="2" t="s">
        <v>20</v>
      </c>
      <c r="F481" s="13" t="s">
        <v>12</v>
      </c>
      <c r="G481" s="13" t="s">
        <v>13</v>
      </c>
      <c r="H481" s="13" t="s">
        <v>14</v>
      </c>
      <c r="I481" s="13" t="s">
        <v>15</v>
      </c>
      <c r="J481" s="13" t="s">
        <v>16</v>
      </c>
      <c r="K481" s="13" t="s">
        <v>17</v>
      </c>
      <c r="L481" s="14" t="s">
        <v>18</v>
      </c>
      <c r="N481">
        <v>6.3</v>
      </c>
    </row>
    <row r="482" spans="4:14" x14ac:dyDescent="0.2">
      <c r="L482" s="7"/>
      <c r="N482" t="s">
        <v>208</v>
      </c>
    </row>
    <row r="483" spans="4:14" x14ac:dyDescent="0.2">
      <c r="D483" s="8">
        <v>1</v>
      </c>
      <c r="E4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208</v>
      </c>
    </row>
    <row r="484" spans="4:14" x14ac:dyDescent="0.2">
      <c r="D484" s="8">
        <v>2</v>
      </c>
      <c r="E4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11</v>
      </c>
      <c r="E509" t="s">
        <v>19</v>
      </c>
      <c r="F509" s="5" t="s">
        <v>12</v>
      </c>
      <c r="G509" s="5" t="s">
        <v>13</v>
      </c>
      <c r="H509" s="5" t="s">
        <v>14</v>
      </c>
      <c r="I509" s="5" t="s">
        <v>15</v>
      </c>
      <c r="J509" s="5" t="s">
        <v>16</v>
      </c>
      <c r="K509" s="5" t="s">
        <v>17</v>
      </c>
      <c r="L509" s="6" t="s">
        <v>18</v>
      </c>
      <c r="N509" s="5" t="s">
        <v>208</v>
      </c>
    </row>
    <row r="510" spans="4:14" x14ac:dyDescent="0.2">
      <c r="L510" s="7"/>
      <c r="N510" t="s">
        <v>208</v>
      </c>
    </row>
    <row r="511" spans="4:14" x14ac:dyDescent="0.2">
      <c r="D511" s="8">
        <v>1</v>
      </c>
      <c r="E5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11</v>
      </c>
      <c r="E537" s="2" t="s">
        <v>20</v>
      </c>
      <c r="F537" s="13" t="s">
        <v>12</v>
      </c>
      <c r="G537" s="13" t="s">
        <v>13</v>
      </c>
      <c r="H537" s="13" t="s">
        <v>14</v>
      </c>
      <c r="I537" s="13" t="s">
        <v>15</v>
      </c>
      <c r="J537" s="13" t="s">
        <v>16</v>
      </c>
      <c r="K537" s="13" t="s">
        <v>17</v>
      </c>
      <c r="L537" s="14" t="s">
        <v>18</v>
      </c>
      <c r="N537">
        <v>7.2</v>
      </c>
    </row>
    <row r="538" spans="4:14" x14ac:dyDescent="0.2">
      <c r="L538" s="7"/>
      <c r="N538" t="s">
        <v>208</v>
      </c>
    </row>
    <row r="539" spans="4:14" x14ac:dyDescent="0.2">
      <c r="D539" s="8">
        <v>1</v>
      </c>
      <c r="E5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208</v>
      </c>
    </row>
    <row r="540" spans="4:14" x14ac:dyDescent="0.2">
      <c r="D540" s="8">
        <v>2</v>
      </c>
      <c r="E5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11</v>
      </c>
      <c r="E565" s="2" t="s">
        <v>20</v>
      </c>
      <c r="F565" s="13" t="s">
        <v>12</v>
      </c>
      <c r="G565" s="13" t="s">
        <v>13</v>
      </c>
      <c r="H565" s="13" t="s">
        <v>14</v>
      </c>
      <c r="I565" s="13" t="s">
        <v>15</v>
      </c>
      <c r="J565" s="13" t="s">
        <v>16</v>
      </c>
      <c r="K565" s="13" t="s">
        <v>17</v>
      </c>
      <c r="L565" s="14" t="s">
        <v>18</v>
      </c>
      <c r="N565">
        <v>7.3</v>
      </c>
    </row>
    <row r="566" spans="4:14" x14ac:dyDescent="0.2">
      <c r="L566" s="7"/>
      <c r="N566" t="s">
        <v>208</v>
      </c>
    </row>
    <row r="567" spans="4:14" x14ac:dyDescent="0.2">
      <c r="D567" s="8">
        <v>1</v>
      </c>
      <c r="E5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208</v>
      </c>
    </row>
    <row r="568" spans="4:14" x14ac:dyDescent="0.2">
      <c r="D568" s="8">
        <v>2</v>
      </c>
      <c r="E5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11</v>
      </c>
      <c r="E593" t="s">
        <v>19</v>
      </c>
      <c r="F593" s="5" t="s">
        <v>12</v>
      </c>
      <c r="G593" s="5" t="s">
        <v>13</v>
      </c>
      <c r="H593" s="5" t="s">
        <v>14</v>
      </c>
      <c r="I593" s="5" t="s">
        <v>15</v>
      </c>
      <c r="J593" s="5" t="s">
        <v>16</v>
      </c>
      <c r="K593" s="5" t="s">
        <v>17</v>
      </c>
      <c r="L593" s="6" t="s">
        <v>18</v>
      </c>
      <c r="N593" s="5" t="s">
        <v>208</v>
      </c>
    </row>
    <row r="594" spans="4:14" x14ac:dyDescent="0.2">
      <c r="L594" s="7"/>
      <c r="N594" t="s">
        <v>208</v>
      </c>
    </row>
    <row r="595" spans="4:14" x14ac:dyDescent="0.2">
      <c r="D595" s="8">
        <v>1</v>
      </c>
      <c r="E5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11</v>
      </c>
      <c r="E621" s="2" t="s">
        <v>20</v>
      </c>
      <c r="F621" s="13" t="s">
        <v>12</v>
      </c>
      <c r="G621" s="13" t="s">
        <v>13</v>
      </c>
      <c r="H621" s="13" t="s">
        <v>14</v>
      </c>
      <c r="I621" s="13" t="s">
        <v>15</v>
      </c>
      <c r="J621" s="13" t="s">
        <v>16</v>
      </c>
      <c r="K621" s="13" t="s">
        <v>17</v>
      </c>
      <c r="L621" s="14" t="s">
        <v>18</v>
      </c>
      <c r="N621">
        <v>8.1999999999999993</v>
      </c>
    </row>
    <row r="622" spans="4:14" x14ac:dyDescent="0.2">
      <c r="L622" s="7"/>
      <c r="N622" t="s">
        <v>208</v>
      </c>
    </row>
    <row r="623" spans="4:14" x14ac:dyDescent="0.2">
      <c r="D623" s="8">
        <v>1</v>
      </c>
      <c r="E6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208</v>
      </c>
    </row>
    <row r="624" spans="4:14" x14ac:dyDescent="0.2">
      <c r="D624" s="8">
        <v>2</v>
      </c>
      <c r="E6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11</v>
      </c>
      <c r="E649" s="2" t="s">
        <v>20</v>
      </c>
      <c r="F649" s="13" t="s">
        <v>12</v>
      </c>
      <c r="G649" s="13" t="s">
        <v>13</v>
      </c>
      <c r="H649" s="13" t="s">
        <v>14</v>
      </c>
      <c r="I649" s="13" t="s">
        <v>15</v>
      </c>
      <c r="J649" s="13" t="s">
        <v>16</v>
      </c>
      <c r="K649" s="13" t="s">
        <v>17</v>
      </c>
      <c r="L649" s="14" t="s">
        <v>18</v>
      </c>
      <c r="N649">
        <v>8.3000000000000007</v>
      </c>
    </row>
    <row r="650" spans="4:14" x14ac:dyDescent="0.2">
      <c r="L650" s="7"/>
      <c r="N650" t="s">
        <v>208</v>
      </c>
    </row>
    <row r="651" spans="4:14" x14ac:dyDescent="0.2">
      <c r="D651" s="8">
        <v>1</v>
      </c>
      <c r="E6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208</v>
      </c>
    </row>
    <row r="652" spans="4:14" x14ac:dyDescent="0.2">
      <c r="D652" s="8">
        <v>2</v>
      </c>
      <c r="E6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11</v>
      </c>
      <c r="E677" t="s">
        <v>19</v>
      </c>
      <c r="F677" s="5" t="s">
        <v>12</v>
      </c>
      <c r="G677" s="5" t="s">
        <v>13</v>
      </c>
      <c r="H677" s="5" t="s">
        <v>14</v>
      </c>
      <c r="I677" s="5" t="s">
        <v>15</v>
      </c>
      <c r="J677" s="5" t="s">
        <v>16</v>
      </c>
      <c r="K677" s="5" t="s">
        <v>17</v>
      </c>
      <c r="L677" s="6" t="s">
        <v>18</v>
      </c>
      <c r="N677" s="5" t="s">
        <v>208</v>
      </c>
    </row>
    <row r="678" spans="4:14" x14ac:dyDescent="0.2">
      <c r="L678" s="7"/>
      <c r="N678" t="s">
        <v>208</v>
      </c>
    </row>
    <row r="679" spans="4:14" x14ac:dyDescent="0.2">
      <c r="D679" s="8">
        <v>1</v>
      </c>
      <c r="E6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11</v>
      </c>
      <c r="E705" s="2" t="s">
        <v>20</v>
      </c>
      <c r="F705" s="13" t="s">
        <v>12</v>
      </c>
      <c r="G705" s="13" t="s">
        <v>13</v>
      </c>
      <c r="H705" s="13" t="s">
        <v>14</v>
      </c>
      <c r="I705" s="13" t="s">
        <v>15</v>
      </c>
      <c r="J705" s="13" t="s">
        <v>16</v>
      </c>
      <c r="K705" s="13" t="s">
        <v>17</v>
      </c>
      <c r="L705" s="14" t="s">
        <v>18</v>
      </c>
      <c r="N705">
        <v>9.1999999999999993</v>
      </c>
    </row>
    <row r="706" spans="4:14" x14ac:dyDescent="0.2">
      <c r="L706" s="7"/>
      <c r="N706" t="s">
        <v>208</v>
      </c>
    </row>
    <row r="707" spans="4:14" x14ac:dyDescent="0.2">
      <c r="D707" s="8">
        <v>1</v>
      </c>
      <c r="E7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208</v>
      </c>
    </row>
    <row r="708" spans="4:14" x14ac:dyDescent="0.2">
      <c r="D708" s="8">
        <v>2</v>
      </c>
      <c r="E7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11</v>
      </c>
      <c r="E733" s="2" t="s">
        <v>20</v>
      </c>
      <c r="F733" s="13" t="s">
        <v>12</v>
      </c>
      <c r="G733" s="13" t="s">
        <v>13</v>
      </c>
      <c r="H733" s="13" t="s">
        <v>14</v>
      </c>
      <c r="I733" s="13" t="s">
        <v>15</v>
      </c>
      <c r="J733" s="13" t="s">
        <v>16</v>
      </c>
      <c r="K733" s="13" t="s">
        <v>17</v>
      </c>
      <c r="L733" s="14" t="s">
        <v>18</v>
      </c>
      <c r="N733">
        <v>9.3000000000000007</v>
      </c>
    </row>
    <row r="734" spans="4:14" x14ac:dyDescent="0.2">
      <c r="L734" s="7"/>
      <c r="N734" t="s">
        <v>208</v>
      </c>
    </row>
    <row r="735" spans="4:14" x14ac:dyDescent="0.2">
      <c r="D735" s="8">
        <v>1</v>
      </c>
      <c r="E7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208</v>
      </c>
    </row>
    <row r="736" spans="4:14" x14ac:dyDescent="0.2">
      <c r="D736" s="8">
        <v>2</v>
      </c>
      <c r="E7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11</v>
      </c>
      <c r="E761" t="s">
        <v>19</v>
      </c>
      <c r="F761" s="5" t="s">
        <v>12</v>
      </c>
      <c r="G761" s="5" t="s">
        <v>13</v>
      </c>
      <c r="H761" s="5" t="s">
        <v>14</v>
      </c>
      <c r="I761" s="5" t="s">
        <v>15</v>
      </c>
      <c r="J761" s="5" t="s">
        <v>16</v>
      </c>
      <c r="K761" s="5" t="s">
        <v>17</v>
      </c>
      <c r="L761" s="6" t="s">
        <v>18</v>
      </c>
      <c r="N761" s="5" t="s">
        <v>208</v>
      </c>
    </row>
    <row r="762" spans="4:14" x14ac:dyDescent="0.2">
      <c r="L762" s="7"/>
      <c r="N762" t="s">
        <v>208</v>
      </c>
    </row>
    <row r="763" spans="4:14" x14ac:dyDescent="0.2">
      <c r="D763" s="8">
        <v>1</v>
      </c>
      <c r="E7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11</v>
      </c>
      <c r="E789" s="2" t="s">
        <v>20</v>
      </c>
      <c r="F789" s="13" t="s">
        <v>12</v>
      </c>
      <c r="G789" s="13" t="s">
        <v>13</v>
      </c>
      <c r="H789" s="13" t="s">
        <v>14</v>
      </c>
      <c r="I789" s="13" t="s">
        <v>15</v>
      </c>
      <c r="J789" s="13" t="s">
        <v>16</v>
      </c>
      <c r="K789" s="13" t="s">
        <v>17</v>
      </c>
      <c r="L789" s="14" t="s">
        <v>18</v>
      </c>
      <c r="N789">
        <v>10.199999999999999</v>
      </c>
    </row>
    <row r="790" spans="4:14" x14ac:dyDescent="0.2">
      <c r="L790" s="7"/>
      <c r="N790" t="s">
        <v>208</v>
      </c>
    </row>
    <row r="791" spans="4:14" x14ac:dyDescent="0.2">
      <c r="D791" s="8">
        <v>1</v>
      </c>
      <c r="E7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208</v>
      </c>
    </row>
    <row r="792" spans="4:14" x14ac:dyDescent="0.2">
      <c r="D792" s="8">
        <v>2</v>
      </c>
      <c r="E7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11</v>
      </c>
      <c r="E817" s="2" t="s">
        <v>20</v>
      </c>
      <c r="F817" s="13" t="s">
        <v>12</v>
      </c>
      <c r="G817" s="13" t="s">
        <v>13</v>
      </c>
      <c r="H817" s="13" t="s">
        <v>14</v>
      </c>
      <c r="I817" s="13" t="s">
        <v>15</v>
      </c>
      <c r="J817" s="13" t="s">
        <v>16</v>
      </c>
      <c r="K817" s="13" t="s">
        <v>17</v>
      </c>
      <c r="L817" s="14" t="s">
        <v>18</v>
      </c>
      <c r="N817">
        <v>10.3</v>
      </c>
    </row>
    <row r="818" spans="4:14" x14ac:dyDescent="0.2">
      <c r="L818" s="7"/>
      <c r="N818" t="s">
        <v>208</v>
      </c>
    </row>
    <row r="819" spans="4:14" x14ac:dyDescent="0.2">
      <c r="D819" s="8">
        <v>1</v>
      </c>
      <c r="E8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208</v>
      </c>
    </row>
    <row r="820" spans="4:14" x14ac:dyDescent="0.2">
      <c r="D820" s="8">
        <v>2</v>
      </c>
      <c r="E8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5" sqref="I15"/>
    </sheetView>
  </sheetViews>
  <sheetFormatPr baseColWidth="10" defaultRowHeight="12.75" x14ac:dyDescent="0.2"/>
  <cols>
    <col min="2" max="2" width="27.7109375" style="22" bestFit="1" customWidth="1"/>
    <col min="3" max="3" width="15.5703125" style="55" customWidth="1"/>
    <col min="4" max="4" width="17.5703125" style="55" customWidth="1"/>
    <col min="5" max="5" width="9.42578125" style="22" customWidth="1"/>
  </cols>
  <sheetData>
    <row r="3" spans="2:8" x14ac:dyDescent="0.2">
      <c r="B3" s="136" t="s">
        <v>50</v>
      </c>
      <c r="C3" s="136"/>
      <c r="D3" s="136"/>
      <c r="E3" s="136"/>
    </row>
    <row r="4" spans="2:8" x14ac:dyDescent="0.2">
      <c r="G4" s="54"/>
      <c r="H4" s="8"/>
    </row>
    <row r="5" spans="2:8" x14ac:dyDescent="0.2">
      <c r="B5" s="22" t="s">
        <v>51</v>
      </c>
      <c r="C5" s="55" t="s">
        <v>52</v>
      </c>
      <c r="D5" s="55" t="s">
        <v>53</v>
      </c>
      <c r="E5" s="22" t="s">
        <v>54</v>
      </c>
      <c r="G5" s="54"/>
    </row>
    <row r="6" spans="2:8" x14ac:dyDescent="0.2">
      <c r="B6" s="22" t="s">
        <v>55</v>
      </c>
      <c r="C6" s="58">
        <v>0.27</v>
      </c>
      <c r="D6" s="60" t="s">
        <v>205</v>
      </c>
      <c r="E6" s="22" t="s">
        <v>1</v>
      </c>
    </row>
    <row r="7" spans="2:8" x14ac:dyDescent="0.2">
      <c r="B7" s="22" t="s">
        <v>56</v>
      </c>
      <c r="C7" s="58">
        <v>0.27</v>
      </c>
      <c r="D7" s="60" t="s">
        <v>205</v>
      </c>
      <c r="E7" s="22" t="s">
        <v>1</v>
      </c>
    </row>
    <row r="8" spans="2:8" x14ac:dyDescent="0.2">
      <c r="B8" s="22" t="s">
        <v>57</v>
      </c>
      <c r="C8" s="58">
        <v>0.25</v>
      </c>
      <c r="D8" s="60" t="s">
        <v>205</v>
      </c>
      <c r="E8" s="22" t="s">
        <v>1</v>
      </c>
    </row>
    <row r="9" spans="2:8" x14ac:dyDescent="0.2">
      <c r="B9" s="22" t="s">
        <v>58</v>
      </c>
      <c r="C9" s="58">
        <v>0.18</v>
      </c>
      <c r="D9" s="58">
        <v>0.18</v>
      </c>
      <c r="E9" s="22" t="s">
        <v>49</v>
      </c>
    </row>
    <row r="10" spans="2:8" x14ac:dyDescent="0.2">
      <c r="B10" s="22" t="s">
        <v>59</v>
      </c>
      <c r="C10" s="58">
        <v>0.18</v>
      </c>
      <c r="D10" s="58">
        <v>0.18</v>
      </c>
      <c r="E10" s="22" t="s">
        <v>49</v>
      </c>
    </row>
    <row r="11" spans="2:8" x14ac:dyDescent="0.2">
      <c r="B11" s="22" t="s">
        <v>60</v>
      </c>
      <c r="C11" s="58">
        <v>0.12</v>
      </c>
      <c r="D11" s="58">
        <v>0.12</v>
      </c>
      <c r="E11" s="22" t="s">
        <v>62</v>
      </c>
    </row>
    <row r="12" spans="2:8" x14ac:dyDescent="0.2">
      <c r="B12" s="22" t="s">
        <v>61</v>
      </c>
      <c r="C12" s="58">
        <v>0.12</v>
      </c>
      <c r="D12" s="58">
        <v>0.12</v>
      </c>
      <c r="E12" s="22" t="s">
        <v>62</v>
      </c>
    </row>
    <row r="13" spans="2:8" x14ac:dyDescent="0.2">
      <c r="B13" s="22" t="s">
        <v>63</v>
      </c>
      <c r="C13" s="58">
        <v>0.18</v>
      </c>
      <c r="D13" s="58">
        <v>0.18</v>
      </c>
      <c r="E13" s="22" t="s">
        <v>49</v>
      </c>
    </row>
    <row r="14" spans="2:8" x14ac:dyDescent="0.2">
      <c r="B14" s="22" t="s">
        <v>64</v>
      </c>
      <c r="C14" s="58">
        <v>0.18</v>
      </c>
      <c r="D14" s="58">
        <v>0.18</v>
      </c>
      <c r="E14" s="22" t="s">
        <v>49</v>
      </c>
    </row>
    <row r="15" spans="2:8" x14ac:dyDescent="0.2">
      <c r="B15" s="22" t="s">
        <v>65</v>
      </c>
      <c r="C15" s="58">
        <v>0.18</v>
      </c>
      <c r="D15" s="58">
        <v>0.18</v>
      </c>
      <c r="E15" s="22" t="s">
        <v>49</v>
      </c>
    </row>
    <row r="16" spans="2:8" x14ac:dyDescent="0.2">
      <c r="B16" s="22" t="s">
        <v>66</v>
      </c>
      <c r="C16" s="58">
        <v>0.18</v>
      </c>
      <c r="D16" s="58">
        <v>0.18</v>
      </c>
      <c r="E16" s="22" t="s">
        <v>49</v>
      </c>
    </row>
    <row r="17" spans="2:5" x14ac:dyDescent="0.2">
      <c r="B17" s="22" t="s">
        <v>67</v>
      </c>
      <c r="C17" s="58">
        <v>0.18</v>
      </c>
      <c r="D17" s="58">
        <v>0.18</v>
      </c>
      <c r="E17" s="22" t="s">
        <v>49</v>
      </c>
    </row>
    <row r="18" spans="2:5" x14ac:dyDescent="0.2">
      <c r="B18" s="22" t="s">
        <v>68</v>
      </c>
      <c r="C18" s="58">
        <v>0.18</v>
      </c>
      <c r="D18" s="58">
        <v>0.18</v>
      </c>
      <c r="E18" s="22" t="s">
        <v>49</v>
      </c>
    </row>
    <row r="19" spans="2:5" x14ac:dyDescent="0.2">
      <c r="B19" s="22" t="s">
        <v>69</v>
      </c>
      <c r="C19" s="58">
        <v>0.18</v>
      </c>
      <c r="D19" s="58">
        <v>0.18</v>
      </c>
      <c r="E19" s="22" t="s">
        <v>49</v>
      </c>
    </row>
    <row r="20" spans="2:5" x14ac:dyDescent="0.2">
      <c r="B20" s="22" t="s">
        <v>70</v>
      </c>
      <c r="C20" s="58">
        <v>0.18</v>
      </c>
      <c r="D20" s="58">
        <v>0.18</v>
      </c>
      <c r="E20" s="22" t="s">
        <v>49</v>
      </c>
    </row>
    <row r="21" spans="2:5" x14ac:dyDescent="0.2">
      <c r="B21" s="22" t="s">
        <v>71</v>
      </c>
      <c r="C21" s="58">
        <v>0.18</v>
      </c>
      <c r="D21" s="58">
        <v>0.18</v>
      </c>
      <c r="E21" s="56" t="s">
        <v>74</v>
      </c>
    </row>
    <row r="22" spans="2:5" x14ac:dyDescent="0.2">
      <c r="B22" s="22" t="s">
        <v>72</v>
      </c>
      <c r="C22" s="58">
        <v>0.18</v>
      </c>
      <c r="D22" s="58">
        <v>0.18</v>
      </c>
      <c r="E22" s="56" t="s">
        <v>74</v>
      </c>
    </row>
    <row r="23" spans="2:5" x14ac:dyDescent="0.2">
      <c r="B23" s="22" t="s">
        <v>73</v>
      </c>
      <c r="C23" s="58">
        <v>0.18</v>
      </c>
      <c r="D23" s="58">
        <v>0.18</v>
      </c>
      <c r="E23" s="56" t="s">
        <v>74</v>
      </c>
    </row>
    <row r="24" spans="2:5" x14ac:dyDescent="0.2">
      <c r="B24" s="56" t="s">
        <v>75</v>
      </c>
      <c r="C24" s="58">
        <v>0.25</v>
      </c>
      <c r="D24" s="58">
        <v>0.25</v>
      </c>
      <c r="E24" s="56" t="s">
        <v>74</v>
      </c>
    </row>
    <row r="25" spans="2:5" x14ac:dyDescent="0.2">
      <c r="B25" s="56" t="s">
        <v>76</v>
      </c>
      <c r="C25" s="58">
        <v>0.25</v>
      </c>
      <c r="D25" s="58">
        <v>0.25</v>
      </c>
      <c r="E25" s="56" t="s">
        <v>74</v>
      </c>
    </row>
    <row r="26" spans="2:5" x14ac:dyDescent="0.2">
      <c r="B26" s="56" t="s">
        <v>77</v>
      </c>
      <c r="C26" s="58">
        <v>0.25</v>
      </c>
      <c r="D26" s="58">
        <v>0.25</v>
      </c>
      <c r="E26" s="56" t="s">
        <v>74</v>
      </c>
    </row>
    <row r="27" spans="2:5" x14ac:dyDescent="0.2">
      <c r="B27" s="56" t="s">
        <v>78</v>
      </c>
      <c r="C27" s="58">
        <v>0.25</v>
      </c>
      <c r="D27" s="58">
        <v>0.25</v>
      </c>
      <c r="E27" s="56" t="s">
        <v>74</v>
      </c>
    </row>
    <row r="28" spans="2:5" x14ac:dyDescent="0.2">
      <c r="B28" s="56" t="s">
        <v>79</v>
      </c>
      <c r="C28" s="58">
        <v>0.25</v>
      </c>
      <c r="D28" s="58">
        <v>0.25</v>
      </c>
      <c r="E28" s="56" t="s">
        <v>74</v>
      </c>
    </row>
    <row r="29" spans="2:5" x14ac:dyDescent="0.2">
      <c r="B29" s="56" t="s">
        <v>80</v>
      </c>
      <c r="C29" s="58">
        <v>0.18</v>
      </c>
      <c r="D29" s="58">
        <v>0.18</v>
      </c>
      <c r="E29" s="56" t="s">
        <v>74</v>
      </c>
    </row>
    <row r="30" spans="2:5" x14ac:dyDescent="0.2">
      <c r="B30" s="56" t="s">
        <v>81</v>
      </c>
      <c r="C30" s="58">
        <v>0.09</v>
      </c>
      <c r="D30" s="58">
        <v>0.09</v>
      </c>
      <c r="E30" s="56" t="s">
        <v>48</v>
      </c>
    </row>
    <row r="31" spans="2:5" x14ac:dyDescent="0.2">
      <c r="B31" s="56" t="s">
        <v>82</v>
      </c>
      <c r="C31" s="58">
        <v>0.09</v>
      </c>
      <c r="D31" s="58">
        <v>0.09</v>
      </c>
      <c r="E31" s="56" t="s">
        <v>48</v>
      </c>
    </row>
    <row r="32" spans="2:5" x14ac:dyDescent="0.2">
      <c r="B32" s="56" t="s">
        <v>83</v>
      </c>
      <c r="C32" s="58">
        <v>0.09</v>
      </c>
      <c r="D32" s="58">
        <v>0.09</v>
      </c>
      <c r="E32" s="56" t="s">
        <v>48</v>
      </c>
    </row>
    <row r="33" spans="2:5" x14ac:dyDescent="0.2">
      <c r="B33" s="56" t="s">
        <v>84</v>
      </c>
      <c r="C33" s="58">
        <v>0.09</v>
      </c>
      <c r="D33" s="58">
        <v>0.09</v>
      </c>
      <c r="E33" s="56" t="s">
        <v>48</v>
      </c>
    </row>
    <row r="34" spans="2:5" x14ac:dyDescent="0.2">
      <c r="B34" s="22" t="s">
        <v>47</v>
      </c>
      <c r="C34" s="58">
        <v>0.06</v>
      </c>
      <c r="D34" s="58">
        <v>0.06</v>
      </c>
      <c r="E34" s="22" t="s">
        <v>48</v>
      </c>
    </row>
    <row r="35" spans="2:5" x14ac:dyDescent="0.2">
      <c r="B35" s="22" t="s">
        <v>85</v>
      </c>
      <c r="C35" s="58">
        <v>0.06</v>
      </c>
      <c r="D35" s="58">
        <v>0.06</v>
      </c>
      <c r="E35" s="22" t="s">
        <v>48</v>
      </c>
    </row>
    <row r="36" spans="2:5" x14ac:dyDescent="0.2">
      <c r="B36" s="22" t="s">
        <v>86</v>
      </c>
      <c r="C36" s="58">
        <v>0.06</v>
      </c>
      <c r="D36" s="58">
        <v>0.06</v>
      </c>
      <c r="E36" s="22" t="s">
        <v>48</v>
      </c>
    </row>
    <row r="37" spans="2:5" x14ac:dyDescent="0.2">
      <c r="B37" s="22" t="s">
        <v>87</v>
      </c>
      <c r="C37" s="58">
        <v>0.1</v>
      </c>
      <c r="D37" s="58">
        <v>0.1</v>
      </c>
      <c r="E37" s="22" t="s">
        <v>48</v>
      </c>
    </row>
    <row r="38" spans="2:5" x14ac:dyDescent="0.2">
      <c r="B38" s="22" t="s">
        <v>88</v>
      </c>
      <c r="C38" s="58">
        <v>0.1</v>
      </c>
      <c r="D38" s="58">
        <v>0.1</v>
      </c>
      <c r="E38" s="22" t="s">
        <v>48</v>
      </c>
    </row>
    <row r="39" spans="2:5" x14ac:dyDescent="0.2">
      <c r="B39" s="56" t="s">
        <v>206</v>
      </c>
      <c r="C39" s="58">
        <v>0.1</v>
      </c>
      <c r="D39" s="58">
        <v>0.1</v>
      </c>
      <c r="E39" s="22" t="s">
        <v>48</v>
      </c>
    </row>
    <row r="40" spans="2:5" x14ac:dyDescent="0.2">
      <c r="B40" s="22" t="s">
        <v>89</v>
      </c>
      <c r="C40" s="58">
        <v>0.1</v>
      </c>
      <c r="D40" s="58">
        <v>0.1</v>
      </c>
      <c r="E40" s="22" t="s">
        <v>48</v>
      </c>
    </row>
    <row r="41" spans="2:5" x14ac:dyDescent="0.2">
      <c r="B41" s="22" t="s">
        <v>90</v>
      </c>
      <c r="C41" s="58">
        <v>0.1</v>
      </c>
      <c r="D41" s="58">
        <v>0.1</v>
      </c>
      <c r="E41" s="22" t="s">
        <v>48</v>
      </c>
    </row>
    <row r="42" spans="2:5" x14ac:dyDescent="0.2">
      <c r="B42" s="22" t="s">
        <v>91</v>
      </c>
      <c r="C42" s="58">
        <v>0.1</v>
      </c>
      <c r="D42" s="58">
        <v>0.1</v>
      </c>
      <c r="E42" s="22" t="s">
        <v>48</v>
      </c>
    </row>
    <row r="43" spans="2:5" x14ac:dyDescent="0.2">
      <c r="B43" s="22" t="s">
        <v>92</v>
      </c>
      <c r="C43" s="58">
        <v>0.21</v>
      </c>
      <c r="D43" s="60">
        <v>0.21</v>
      </c>
      <c r="E43" s="22" t="s">
        <v>46</v>
      </c>
    </row>
    <row r="44" spans="2:5" x14ac:dyDescent="0.2">
      <c r="B44" s="22" t="s">
        <v>93</v>
      </c>
      <c r="C44" s="58">
        <v>0.18</v>
      </c>
      <c r="D44" s="58">
        <v>0.18</v>
      </c>
      <c r="E44" s="22" t="s">
        <v>49</v>
      </c>
    </row>
    <row r="45" spans="2:5" x14ac:dyDescent="0.2">
      <c r="B45" s="22" t="s">
        <v>94</v>
      </c>
      <c r="C45" s="58">
        <v>0.18</v>
      </c>
      <c r="D45" s="58">
        <v>0.18</v>
      </c>
      <c r="E45" s="22" t="s">
        <v>49</v>
      </c>
    </row>
    <row r="46" spans="2:5" x14ac:dyDescent="0.2">
      <c r="B46" s="22" t="s">
        <v>95</v>
      </c>
      <c r="C46" s="58">
        <v>0.18</v>
      </c>
      <c r="D46" s="58">
        <v>0.18</v>
      </c>
      <c r="E46" s="22" t="s">
        <v>49</v>
      </c>
    </row>
    <row r="47" spans="2:5" x14ac:dyDescent="0.2">
      <c r="B47" s="22" t="s">
        <v>96</v>
      </c>
      <c r="C47" s="58">
        <v>0.25</v>
      </c>
      <c r="D47" s="60" t="s">
        <v>205</v>
      </c>
      <c r="E47" s="22" t="s">
        <v>1</v>
      </c>
    </row>
    <row r="48" spans="2:5" x14ac:dyDescent="0.2">
      <c r="B48" s="22" t="s">
        <v>97</v>
      </c>
      <c r="C48" s="58">
        <v>0.21</v>
      </c>
      <c r="D48" s="58">
        <v>0.21</v>
      </c>
      <c r="E48" s="22" t="s">
        <v>99</v>
      </c>
    </row>
    <row r="49" spans="2:5" x14ac:dyDescent="0.2">
      <c r="B49" s="22" t="s">
        <v>98</v>
      </c>
      <c r="C49" s="58">
        <v>0.21</v>
      </c>
      <c r="D49" s="58">
        <v>0.21</v>
      </c>
      <c r="E49" s="22" t="s">
        <v>99</v>
      </c>
    </row>
    <row r="50" spans="2:5" x14ac:dyDescent="0.2">
      <c r="B50" s="22" t="s">
        <v>100</v>
      </c>
      <c r="C50" s="58">
        <v>0.24</v>
      </c>
      <c r="D50" s="58">
        <v>0.24</v>
      </c>
      <c r="E50" s="22" t="s">
        <v>99</v>
      </c>
    </row>
    <row r="51" spans="2:5" x14ac:dyDescent="0.2">
      <c r="B51" s="22" t="s">
        <v>101</v>
      </c>
      <c r="C51" s="58">
        <v>0.24</v>
      </c>
      <c r="D51" s="58">
        <v>0.24</v>
      </c>
      <c r="E51" s="22" t="s">
        <v>99</v>
      </c>
    </row>
    <row r="52" spans="2:5" x14ac:dyDescent="0.2">
      <c r="B52" s="22" t="s">
        <v>102</v>
      </c>
      <c r="C52" s="58">
        <v>0.24</v>
      </c>
      <c r="D52" s="58">
        <v>0.24</v>
      </c>
      <c r="E52" s="22" t="s">
        <v>99</v>
      </c>
    </row>
    <row r="53" spans="2:5" ht="14.25" x14ac:dyDescent="0.2">
      <c r="B53" s="22" t="s">
        <v>103</v>
      </c>
      <c r="C53" s="58">
        <v>0.25</v>
      </c>
      <c r="D53" s="57">
        <v>5.3999999999999999E-2</v>
      </c>
      <c r="E53" s="56" t="s">
        <v>108</v>
      </c>
    </row>
    <row r="54" spans="2:5" ht="14.25" x14ac:dyDescent="0.2">
      <c r="B54" s="22" t="s">
        <v>104</v>
      </c>
      <c r="C54" s="58">
        <v>0.25</v>
      </c>
      <c r="D54" s="57">
        <v>5.3999999999999999E-2</v>
      </c>
      <c r="E54" s="56" t="s">
        <v>108</v>
      </c>
    </row>
    <row r="55" spans="2:5" ht="14.25" x14ac:dyDescent="0.2">
      <c r="B55" s="22" t="s">
        <v>105</v>
      </c>
      <c r="C55" s="58">
        <v>0.25</v>
      </c>
      <c r="D55" s="57">
        <v>5.3999999999999999E-2</v>
      </c>
      <c r="E55" s="56" t="s">
        <v>108</v>
      </c>
    </row>
    <row r="56" spans="2:5" ht="14.25" x14ac:dyDescent="0.2">
      <c r="B56" s="22" t="s">
        <v>106</v>
      </c>
      <c r="C56" s="58">
        <v>0.25</v>
      </c>
      <c r="D56" s="57">
        <v>5.3999999999999999E-2</v>
      </c>
      <c r="E56" s="56" t="s">
        <v>108</v>
      </c>
    </row>
    <row r="57" spans="2:5" ht="14.25" x14ac:dyDescent="0.2">
      <c r="B57" s="22" t="s">
        <v>107</v>
      </c>
      <c r="C57" s="55">
        <v>0.25</v>
      </c>
      <c r="D57" s="57">
        <v>5.3999999999999999E-2</v>
      </c>
      <c r="E57" s="56" t="s">
        <v>108</v>
      </c>
    </row>
    <row r="58" spans="2:5" x14ac:dyDescent="0.2">
      <c r="B58" s="56" t="s">
        <v>109</v>
      </c>
      <c r="C58" s="55">
        <v>0.18</v>
      </c>
      <c r="D58" s="55">
        <v>0.18</v>
      </c>
      <c r="E58" s="56" t="s">
        <v>49</v>
      </c>
    </row>
    <row r="59" spans="2:5" x14ac:dyDescent="0.2">
      <c r="B59" s="56" t="s">
        <v>110</v>
      </c>
      <c r="C59" s="55">
        <v>0.09</v>
      </c>
      <c r="D59" s="55">
        <v>0.09</v>
      </c>
      <c r="E59" s="56" t="s">
        <v>48</v>
      </c>
    </row>
    <row r="60" spans="2:5" x14ac:dyDescent="0.2">
      <c r="B60" s="56" t="s">
        <v>111</v>
      </c>
      <c r="C60" s="55">
        <v>0.09</v>
      </c>
      <c r="D60" s="55">
        <v>0.09</v>
      </c>
      <c r="E60" s="56" t="s">
        <v>48</v>
      </c>
    </row>
    <row r="61" spans="2:5" x14ac:dyDescent="0.2">
      <c r="B61" s="56" t="s">
        <v>112</v>
      </c>
      <c r="C61" s="55">
        <v>0.09</v>
      </c>
      <c r="D61" s="55">
        <v>0.09</v>
      </c>
      <c r="E61" s="56" t="s">
        <v>48</v>
      </c>
    </row>
    <row r="62" spans="2:5" x14ac:dyDescent="0.2">
      <c r="B62" s="56" t="s">
        <v>113</v>
      </c>
      <c r="C62" s="55">
        <v>0.09</v>
      </c>
      <c r="D62" s="55">
        <v>0.09</v>
      </c>
      <c r="E62" s="56" t="s">
        <v>48</v>
      </c>
    </row>
    <row r="63" spans="2:5" x14ac:dyDescent="0.2">
      <c r="B63" s="56" t="s">
        <v>114</v>
      </c>
      <c r="C63" s="55">
        <v>0.09</v>
      </c>
      <c r="D63" s="55">
        <v>0.09</v>
      </c>
      <c r="E63" s="22" t="s">
        <v>117</v>
      </c>
    </row>
    <row r="64" spans="2:5" x14ac:dyDescent="0.2">
      <c r="B64" s="56" t="s">
        <v>115</v>
      </c>
      <c r="C64" s="55">
        <v>0.09</v>
      </c>
      <c r="D64" s="55">
        <v>0.09</v>
      </c>
      <c r="E64" s="22" t="s">
        <v>117</v>
      </c>
    </row>
    <row r="65" spans="2:5" x14ac:dyDescent="0.2">
      <c r="B65" s="22" t="s">
        <v>116</v>
      </c>
      <c r="C65" s="55">
        <v>0.09</v>
      </c>
      <c r="D65" s="55">
        <v>0.09</v>
      </c>
      <c r="E65" s="22" t="s">
        <v>117</v>
      </c>
    </row>
    <row r="66" spans="2:5" x14ac:dyDescent="0.2">
      <c r="B66" s="22" t="s">
        <v>118</v>
      </c>
      <c r="C66" s="55">
        <v>0.09</v>
      </c>
      <c r="D66" s="76">
        <v>4.9000000000000002E-2</v>
      </c>
      <c r="E66" s="22" t="s">
        <v>117</v>
      </c>
    </row>
    <row r="67" spans="2:5" x14ac:dyDescent="0.2">
      <c r="B67" s="22" t="s">
        <v>119</v>
      </c>
      <c r="C67" s="55">
        <v>0.09</v>
      </c>
      <c r="D67" s="76">
        <v>4.9000000000000002E-2</v>
      </c>
      <c r="E67" s="22" t="s">
        <v>117</v>
      </c>
    </row>
    <row r="68" spans="2:5" x14ac:dyDescent="0.2">
      <c r="B68" s="22" t="s">
        <v>120</v>
      </c>
      <c r="C68" s="55">
        <v>0.09</v>
      </c>
      <c r="D68" s="76">
        <v>4.9000000000000002E-2</v>
      </c>
      <c r="E68" s="22" t="s">
        <v>117</v>
      </c>
    </row>
    <row r="69" spans="2:5" x14ac:dyDescent="0.2">
      <c r="B69" s="22" t="s">
        <v>121</v>
      </c>
      <c r="C69" s="55">
        <v>0.09</v>
      </c>
      <c r="D69" s="76">
        <v>4.2999999999999997E-2</v>
      </c>
      <c r="E69" s="22" t="s">
        <v>125</v>
      </c>
    </row>
    <row r="70" spans="2:5" x14ac:dyDescent="0.2">
      <c r="B70" s="22" t="s">
        <v>122</v>
      </c>
      <c r="C70" s="55">
        <v>0.09</v>
      </c>
      <c r="D70" s="76">
        <v>4.2999999999999997E-2</v>
      </c>
      <c r="E70" s="22" t="s">
        <v>125</v>
      </c>
    </row>
    <row r="71" spans="2:5" x14ac:dyDescent="0.2">
      <c r="B71" s="22" t="s">
        <v>123</v>
      </c>
      <c r="C71" s="55">
        <v>0.09</v>
      </c>
      <c r="D71" s="76">
        <v>4.2999999999999997E-2</v>
      </c>
      <c r="E71" s="22" t="s">
        <v>125</v>
      </c>
    </row>
    <row r="72" spans="2:5" x14ac:dyDescent="0.2">
      <c r="B72" s="22" t="s">
        <v>124</v>
      </c>
      <c r="C72" s="55">
        <v>0.09</v>
      </c>
      <c r="D72" s="76">
        <v>4.2999999999999997E-2</v>
      </c>
      <c r="E72" s="22" t="s">
        <v>125</v>
      </c>
    </row>
    <row r="73" spans="2:5" x14ac:dyDescent="0.2">
      <c r="B73" s="22" t="s">
        <v>126</v>
      </c>
      <c r="C73" s="55">
        <v>0.15</v>
      </c>
      <c r="D73" s="55">
        <v>0.15</v>
      </c>
      <c r="E73" s="22" t="s">
        <v>48</v>
      </c>
    </row>
    <row r="74" spans="2:5" x14ac:dyDescent="0.2">
      <c r="B74" s="22" t="s">
        <v>127</v>
      </c>
      <c r="C74" s="55">
        <v>0.15</v>
      </c>
      <c r="D74" s="55">
        <v>0.15</v>
      </c>
      <c r="E74" s="22" t="s">
        <v>48</v>
      </c>
    </row>
    <row r="75" spans="2:5" x14ac:dyDescent="0.2">
      <c r="B75" s="22" t="s">
        <v>128</v>
      </c>
      <c r="C75" s="55">
        <v>0.21</v>
      </c>
      <c r="D75" s="55">
        <v>0.21</v>
      </c>
      <c r="E75" s="22" t="s">
        <v>48</v>
      </c>
    </row>
    <row r="76" spans="2:5" x14ac:dyDescent="0.2">
      <c r="B76" s="22" t="s">
        <v>129</v>
      </c>
      <c r="C76" s="55">
        <v>0.21</v>
      </c>
      <c r="D76" s="55">
        <v>0.21</v>
      </c>
      <c r="E76" s="22" t="s">
        <v>48</v>
      </c>
    </row>
    <row r="77" spans="2:5" x14ac:dyDescent="0.2">
      <c r="B77" s="22" t="s">
        <v>130</v>
      </c>
      <c r="C77" s="55">
        <v>0.21</v>
      </c>
      <c r="D77" s="55">
        <v>0.21</v>
      </c>
      <c r="E77" s="22" t="s">
        <v>48</v>
      </c>
    </row>
    <row r="78" spans="2:5" x14ac:dyDescent="0.2">
      <c r="B78" s="22" t="s">
        <v>131</v>
      </c>
      <c r="C78" s="55">
        <v>0.25</v>
      </c>
      <c r="D78" s="55">
        <v>0.25</v>
      </c>
      <c r="E78" s="56" t="s">
        <v>135</v>
      </c>
    </row>
    <row r="79" spans="2:5" x14ac:dyDescent="0.2">
      <c r="B79" s="22" t="s">
        <v>132</v>
      </c>
      <c r="C79" s="55">
        <v>0.25</v>
      </c>
      <c r="D79" s="55">
        <v>0.25</v>
      </c>
      <c r="E79" s="56" t="s">
        <v>135</v>
      </c>
    </row>
    <row r="80" spans="2:5" x14ac:dyDescent="0.2">
      <c r="B80" s="56" t="s">
        <v>133</v>
      </c>
      <c r="C80" s="55">
        <v>0.25</v>
      </c>
      <c r="D80" s="55">
        <v>0.25</v>
      </c>
      <c r="E80" s="56" t="s">
        <v>135</v>
      </c>
    </row>
    <row r="81" spans="2:5" x14ac:dyDescent="0.2">
      <c r="B81" s="56" t="s">
        <v>134</v>
      </c>
      <c r="C81" s="55">
        <v>0.25</v>
      </c>
      <c r="D81" s="55">
        <v>0.25</v>
      </c>
      <c r="E81" s="56" t="s">
        <v>135</v>
      </c>
    </row>
    <row r="82" spans="2:5" x14ac:dyDescent="0.2">
      <c r="B82" s="22" t="s">
        <v>136</v>
      </c>
      <c r="C82" s="55">
        <v>0.06</v>
      </c>
      <c r="D82" s="55">
        <v>0.06</v>
      </c>
      <c r="E82" s="22" t="s">
        <v>48</v>
      </c>
    </row>
    <row r="83" spans="2:5" x14ac:dyDescent="0.2">
      <c r="B83" s="22" t="s">
        <v>137</v>
      </c>
      <c r="C83" s="55">
        <v>0.06</v>
      </c>
      <c r="D83" s="55">
        <v>0.06</v>
      </c>
      <c r="E83" s="22" t="s">
        <v>48</v>
      </c>
    </row>
    <row r="84" spans="2:5" x14ac:dyDescent="0.2">
      <c r="B84" s="22" t="s">
        <v>138</v>
      </c>
      <c r="C84" s="55">
        <v>0.18</v>
      </c>
      <c r="D84" s="55">
        <v>0.18</v>
      </c>
      <c r="E84" s="56" t="s">
        <v>74</v>
      </c>
    </row>
    <row r="85" spans="2:5" x14ac:dyDescent="0.2">
      <c r="B85" s="22" t="s">
        <v>139</v>
      </c>
      <c r="C85" s="55">
        <v>0.18</v>
      </c>
      <c r="D85" s="55">
        <v>0.18</v>
      </c>
      <c r="E85" s="56" t="s">
        <v>74</v>
      </c>
    </row>
    <row r="86" spans="2:5" x14ac:dyDescent="0.2">
      <c r="B86" s="22" t="s">
        <v>140</v>
      </c>
      <c r="C86" s="55">
        <v>0.18</v>
      </c>
      <c r="D86" s="55">
        <v>0.18</v>
      </c>
      <c r="E86" s="56" t="s">
        <v>74</v>
      </c>
    </row>
    <row r="87" spans="2:5" x14ac:dyDescent="0.2">
      <c r="B87" s="22" t="s">
        <v>141</v>
      </c>
      <c r="C87" s="55">
        <v>0.18</v>
      </c>
      <c r="D87" s="55">
        <v>0.18</v>
      </c>
      <c r="E87" s="56" t="s">
        <v>74</v>
      </c>
    </row>
    <row r="88" spans="2:5" x14ac:dyDescent="0.2">
      <c r="B88" s="22" t="s">
        <v>142</v>
      </c>
      <c r="C88" s="55">
        <v>0.18</v>
      </c>
      <c r="D88" s="55">
        <v>0.18</v>
      </c>
      <c r="E88" s="22" t="s">
        <v>49</v>
      </c>
    </row>
    <row r="89" spans="2:5" x14ac:dyDescent="0.2">
      <c r="B89" s="22" t="s">
        <v>143</v>
      </c>
      <c r="C89" s="55">
        <v>0.18</v>
      </c>
      <c r="D89" s="55">
        <v>0.18</v>
      </c>
      <c r="E89" s="22" t="s">
        <v>49</v>
      </c>
    </row>
    <row r="90" spans="2:5" x14ac:dyDescent="0.2">
      <c r="B90" s="22" t="s">
        <v>144</v>
      </c>
      <c r="C90" s="55">
        <v>0.25</v>
      </c>
      <c r="D90" s="59" t="s">
        <v>205</v>
      </c>
      <c r="E90" s="22" t="s">
        <v>1</v>
      </c>
    </row>
    <row r="91" spans="2:5" x14ac:dyDescent="0.2">
      <c r="B91" s="22" t="s">
        <v>145</v>
      </c>
      <c r="C91" s="55">
        <v>0.25</v>
      </c>
      <c r="D91" s="59" t="s">
        <v>205</v>
      </c>
      <c r="E91" s="22" t="s">
        <v>1</v>
      </c>
    </row>
    <row r="92" spans="2:5" x14ac:dyDescent="0.2">
      <c r="B92" s="22" t="s">
        <v>146</v>
      </c>
      <c r="C92" s="55">
        <v>0.25</v>
      </c>
      <c r="D92" s="59" t="s">
        <v>205</v>
      </c>
      <c r="E92" s="22" t="s">
        <v>1</v>
      </c>
    </row>
    <row r="93" spans="2:5" ht="14.25" x14ac:dyDescent="0.2">
      <c r="B93" s="22" t="s">
        <v>147</v>
      </c>
      <c r="C93" s="55">
        <v>0.25</v>
      </c>
      <c r="D93" s="77">
        <v>0.121</v>
      </c>
      <c r="E93" s="56" t="s">
        <v>150</v>
      </c>
    </row>
    <row r="94" spans="2:5" ht="14.25" x14ac:dyDescent="0.2">
      <c r="B94" s="22" t="s">
        <v>148</v>
      </c>
      <c r="C94" s="55">
        <v>0.25</v>
      </c>
      <c r="D94" s="77">
        <v>0.121</v>
      </c>
      <c r="E94" s="56" t="s">
        <v>150</v>
      </c>
    </row>
    <row r="95" spans="2:5" ht="14.25" x14ac:dyDescent="0.2">
      <c r="B95" s="22" t="s">
        <v>149</v>
      </c>
      <c r="C95" s="55">
        <v>0.25</v>
      </c>
      <c r="D95" s="77">
        <v>0.121</v>
      </c>
      <c r="E95" s="56" t="s">
        <v>150</v>
      </c>
    </row>
    <row r="96" spans="2:5" x14ac:dyDescent="0.2">
      <c r="B96" s="56" t="s">
        <v>151</v>
      </c>
      <c r="C96" s="55">
        <v>0.18</v>
      </c>
      <c r="D96" s="55">
        <v>0.18</v>
      </c>
      <c r="E96" s="56" t="s">
        <v>49</v>
      </c>
    </row>
    <row r="97" spans="2:5" x14ac:dyDescent="0.2">
      <c r="B97" s="56" t="s">
        <v>152</v>
      </c>
      <c r="C97" s="55">
        <v>0.18</v>
      </c>
      <c r="D97" s="55">
        <v>0.18</v>
      </c>
      <c r="E97" s="56" t="s">
        <v>49</v>
      </c>
    </row>
    <row r="98" spans="2:5" x14ac:dyDescent="0.2">
      <c r="B98" s="56" t="s">
        <v>153</v>
      </c>
      <c r="C98" s="55">
        <v>0.12</v>
      </c>
      <c r="D98" s="55">
        <v>0.12</v>
      </c>
      <c r="E98" s="56" t="s">
        <v>48</v>
      </c>
    </row>
    <row r="99" spans="2:5" x14ac:dyDescent="0.2">
      <c r="B99" s="56" t="s">
        <v>154</v>
      </c>
      <c r="C99" s="55">
        <v>0.12</v>
      </c>
      <c r="D99" s="55">
        <v>0.12</v>
      </c>
      <c r="E99" s="56" t="s">
        <v>48</v>
      </c>
    </row>
    <row r="100" spans="2:5" x14ac:dyDescent="0.2">
      <c r="B100" s="56" t="s">
        <v>155</v>
      </c>
      <c r="C100" s="55">
        <v>0.12</v>
      </c>
      <c r="D100" s="55">
        <v>0.12</v>
      </c>
      <c r="E100" s="56" t="s">
        <v>48</v>
      </c>
    </row>
    <row r="101" spans="2:5" x14ac:dyDescent="0.2">
      <c r="B101" s="56" t="s">
        <v>156</v>
      </c>
      <c r="C101" s="55">
        <v>0.06</v>
      </c>
      <c r="D101" s="55">
        <v>0.06</v>
      </c>
      <c r="E101" s="56" t="s">
        <v>48</v>
      </c>
    </row>
    <row r="102" spans="2:5" x14ac:dyDescent="0.2">
      <c r="B102" s="56" t="s">
        <v>157</v>
      </c>
      <c r="C102" s="55">
        <v>0.06</v>
      </c>
      <c r="D102" s="55">
        <v>0.06</v>
      </c>
      <c r="E102" s="56" t="s">
        <v>48</v>
      </c>
    </row>
    <row r="103" spans="2:5" x14ac:dyDescent="0.2">
      <c r="B103" s="56" t="s">
        <v>158</v>
      </c>
      <c r="C103" s="55">
        <v>0.06</v>
      </c>
      <c r="D103" s="55">
        <v>0.06</v>
      </c>
      <c r="E103" s="56" t="s">
        <v>48</v>
      </c>
    </row>
    <row r="104" spans="2:5" x14ac:dyDescent="0.2">
      <c r="B104" s="56" t="s">
        <v>159</v>
      </c>
      <c r="C104" s="55">
        <v>0.27</v>
      </c>
      <c r="D104" s="55">
        <v>0.27</v>
      </c>
      <c r="E104" s="56" t="s">
        <v>162</v>
      </c>
    </row>
    <row r="105" spans="2:5" x14ac:dyDescent="0.2">
      <c r="B105" s="56" t="s">
        <v>160</v>
      </c>
      <c r="C105" s="55">
        <v>0.27</v>
      </c>
      <c r="D105" s="55">
        <v>0.27</v>
      </c>
      <c r="E105" s="56" t="s">
        <v>162</v>
      </c>
    </row>
    <row r="106" spans="2:5" x14ac:dyDescent="0.2">
      <c r="B106" s="56" t="s">
        <v>161</v>
      </c>
      <c r="C106" s="55">
        <v>0.27</v>
      </c>
      <c r="D106" s="55">
        <v>0.27</v>
      </c>
      <c r="E106" s="56" t="s">
        <v>162</v>
      </c>
    </row>
    <row r="107" spans="2:5" x14ac:dyDescent="0.2">
      <c r="B107" s="56" t="s">
        <v>163</v>
      </c>
      <c r="C107" s="55">
        <v>0.27</v>
      </c>
      <c r="D107" s="55">
        <v>0.27</v>
      </c>
      <c r="E107" s="56" t="s">
        <v>162</v>
      </c>
    </row>
    <row r="108" spans="2:5" x14ac:dyDescent="0.2">
      <c r="B108" s="56" t="s">
        <v>164</v>
      </c>
      <c r="C108" s="55">
        <v>0.15</v>
      </c>
      <c r="D108" s="55">
        <v>0.15</v>
      </c>
      <c r="E108" s="56" t="s">
        <v>48</v>
      </c>
    </row>
    <row r="109" spans="2:5" x14ac:dyDescent="0.2">
      <c r="B109" s="56" t="s">
        <v>165</v>
      </c>
      <c r="C109" s="55">
        <v>0.15</v>
      </c>
      <c r="D109" s="55">
        <v>0.15</v>
      </c>
      <c r="E109" s="56" t="s">
        <v>48</v>
      </c>
    </row>
    <row r="110" spans="2:5" x14ac:dyDescent="0.2">
      <c r="B110" s="56" t="s">
        <v>166</v>
      </c>
      <c r="C110" s="55">
        <v>0.15</v>
      </c>
      <c r="D110" s="55">
        <v>0.15</v>
      </c>
      <c r="E110" s="56" t="s">
        <v>48</v>
      </c>
    </row>
    <row r="111" spans="2:5" x14ac:dyDescent="0.2">
      <c r="B111" s="56" t="s">
        <v>167</v>
      </c>
      <c r="C111" s="55">
        <v>0.15</v>
      </c>
      <c r="D111" s="55">
        <v>0.15</v>
      </c>
      <c r="E111" s="56" t="s">
        <v>48</v>
      </c>
    </row>
    <row r="112" spans="2:5" x14ac:dyDescent="0.2">
      <c r="B112" s="56" t="s">
        <v>168</v>
      </c>
      <c r="C112" s="55">
        <v>0.15</v>
      </c>
      <c r="D112" s="55">
        <v>0.15</v>
      </c>
      <c r="E112" s="56" t="s">
        <v>48</v>
      </c>
    </row>
    <row r="113" spans="2:5" x14ac:dyDescent="0.2">
      <c r="B113" s="56" t="s">
        <v>169</v>
      </c>
      <c r="C113" s="55">
        <v>0.27</v>
      </c>
      <c r="D113" s="55">
        <v>0.27</v>
      </c>
      <c r="E113" s="56" t="s">
        <v>99</v>
      </c>
    </row>
    <row r="114" spans="2:5" x14ac:dyDescent="0.2">
      <c r="B114" s="56" t="s">
        <v>170</v>
      </c>
      <c r="C114" s="55">
        <v>0.27</v>
      </c>
      <c r="D114" s="55">
        <v>0.27</v>
      </c>
      <c r="E114" s="56" t="s">
        <v>99</v>
      </c>
    </row>
    <row r="115" spans="2:5" x14ac:dyDescent="0.2">
      <c r="B115" s="56" t="s">
        <v>171</v>
      </c>
      <c r="C115" s="55">
        <v>0.27</v>
      </c>
      <c r="D115" s="55">
        <v>0.27</v>
      </c>
      <c r="E115" s="56" t="s">
        <v>99</v>
      </c>
    </row>
    <row r="116" spans="2:5" x14ac:dyDescent="0.2">
      <c r="B116" s="56" t="s">
        <v>172</v>
      </c>
      <c r="C116" s="55">
        <v>0.21</v>
      </c>
      <c r="D116" s="59" t="s">
        <v>205</v>
      </c>
      <c r="E116" s="56" t="s">
        <v>99</v>
      </c>
    </row>
    <row r="117" spans="2:5" x14ac:dyDescent="0.2">
      <c r="B117" s="56" t="s">
        <v>173</v>
      </c>
      <c r="C117" s="55">
        <v>0.12</v>
      </c>
      <c r="D117" s="55">
        <v>0.12</v>
      </c>
      <c r="E117" s="56" t="s">
        <v>62</v>
      </c>
    </row>
    <row r="118" spans="2:5" x14ac:dyDescent="0.2">
      <c r="B118" s="56" t="s">
        <v>174</v>
      </c>
      <c r="C118" s="55">
        <v>0.12</v>
      </c>
      <c r="D118" s="55">
        <v>0.12</v>
      </c>
      <c r="E118" s="56" t="s">
        <v>62</v>
      </c>
    </row>
    <row r="119" spans="2:5" x14ac:dyDescent="0.2">
      <c r="B119" s="56" t="s">
        <v>175</v>
      </c>
      <c r="C119" s="55">
        <v>0.12</v>
      </c>
      <c r="D119" s="55">
        <v>0.12</v>
      </c>
      <c r="E119" s="56" t="s">
        <v>62</v>
      </c>
    </row>
    <row r="120" spans="2:5" x14ac:dyDescent="0.2">
      <c r="B120" s="56" t="s">
        <v>176</v>
      </c>
      <c r="C120" s="55">
        <v>0.12</v>
      </c>
      <c r="D120" s="55">
        <v>0.12</v>
      </c>
      <c r="E120" s="56" t="s">
        <v>62</v>
      </c>
    </row>
    <row r="121" spans="2:5" x14ac:dyDescent="0.2">
      <c r="B121" s="56" t="s">
        <v>177</v>
      </c>
      <c r="C121" s="55">
        <v>0.15</v>
      </c>
      <c r="D121" s="59" t="s">
        <v>205</v>
      </c>
      <c r="E121" s="56" t="s">
        <v>1</v>
      </c>
    </row>
    <row r="122" spans="2:5" x14ac:dyDescent="0.2">
      <c r="B122" s="56" t="s">
        <v>178</v>
      </c>
      <c r="C122" s="55">
        <v>0.15</v>
      </c>
      <c r="D122" s="59" t="s">
        <v>205</v>
      </c>
      <c r="E122" s="56" t="s">
        <v>1</v>
      </c>
    </row>
    <row r="123" spans="2:5" x14ac:dyDescent="0.2">
      <c r="B123" s="56" t="s">
        <v>179</v>
      </c>
      <c r="C123" s="55">
        <v>0.15</v>
      </c>
      <c r="D123" s="59" t="s">
        <v>205</v>
      </c>
      <c r="E123" s="56" t="s">
        <v>1</v>
      </c>
    </row>
    <row r="124" spans="2:5" ht="14.25" x14ac:dyDescent="0.2">
      <c r="B124" s="56" t="s">
        <v>180</v>
      </c>
      <c r="C124" s="55">
        <v>0.25</v>
      </c>
      <c r="D124" s="77">
        <v>0.152</v>
      </c>
      <c r="E124" s="56" t="s">
        <v>150</v>
      </c>
    </row>
    <row r="125" spans="2:5" ht="14.25" x14ac:dyDescent="0.2">
      <c r="B125" s="56" t="s">
        <v>181</v>
      </c>
      <c r="C125" s="55">
        <v>0.25</v>
      </c>
      <c r="D125" s="77">
        <v>0.152</v>
      </c>
      <c r="E125" s="56" t="s">
        <v>150</v>
      </c>
    </row>
    <row r="126" spans="2:5" ht="14.25" x14ac:dyDescent="0.2">
      <c r="B126" s="56" t="s">
        <v>182</v>
      </c>
      <c r="C126" s="55">
        <v>0.25</v>
      </c>
      <c r="D126" s="77">
        <v>0.152</v>
      </c>
      <c r="E126" s="56" t="s">
        <v>150</v>
      </c>
    </row>
    <row r="127" spans="2:5" ht="14.25" x14ac:dyDescent="0.2">
      <c r="B127" s="56" t="s">
        <v>183</v>
      </c>
      <c r="C127" s="55">
        <v>0.25</v>
      </c>
      <c r="D127" s="77">
        <v>0.152</v>
      </c>
      <c r="E127" s="56" t="s">
        <v>150</v>
      </c>
    </row>
    <row r="128" spans="2:5" ht="14.25" x14ac:dyDescent="0.2">
      <c r="B128" s="56" t="s">
        <v>184</v>
      </c>
      <c r="C128" s="55">
        <v>0.25</v>
      </c>
      <c r="D128" s="77">
        <v>0.152</v>
      </c>
      <c r="E128" s="56" t="s">
        <v>150</v>
      </c>
    </row>
    <row r="129" spans="2:5" x14ac:dyDescent="0.2">
      <c r="B129" s="56" t="s">
        <v>185</v>
      </c>
      <c r="C129" s="55">
        <v>0.18</v>
      </c>
      <c r="D129" s="55">
        <v>0.18</v>
      </c>
      <c r="E129" s="56" t="s">
        <v>188</v>
      </c>
    </row>
    <row r="130" spans="2:5" x14ac:dyDescent="0.2">
      <c r="B130" s="56" t="s">
        <v>186</v>
      </c>
      <c r="C130" s="55">
        <v>0.18</v>
      </c>
      <c r="D130" s="55">
        <v>0.18</v>
      </c>
      <c r="E130" s="56" t="s">
        <v>188</v>
      </c>
    </row>
    <row r="131" spans="2:5" x14ac:dyDescent="0.2">
      <c r="B131" s="56" t="s">
        <v>187</v>
      </c>
      <c r="C131" s="55">
        <v>0.18</v>
      </c>
      <c r="D131" s="55">
        <v>0.18</v>
      </c>
      <c r="E131" s="56" t="s">
        <v>188</v>
      </c>
    </row>
    <row r="132" spans="2:5" x14ac:dyDescent="0.2">
      <c r="B132" s="56" t="s">
        <v>189</v>
      </c>
      <c r="C132" s="55">
        <v>0.2</v>
      </c>
      <c r="D132" s="55">
        <v>0.2</v>
      </c>
      <c r="E132" s="56" t="s">
        <v>191</v>
      </c>
    </row>
    <row r="133" spans="2:5" x14ac:dyDescent="0.2">
      <c r="B133" s="56" t="s">
        <v>190</v>
      </c>
      <c r="C133" s="55">
        <v>0.2</v>
      </c>
      <c r="D133" s="55">
        <v>0.2</v>
      </c>
      <c r="E133" s="56" t="s">
        <v>191</v>
      </c>
    </row>
    <row r="134" spans="2:5" x14ac:dyDescent="0.2">
      <c r="B134" s="56" t="s">
        <v>192</v>
      </c>
      <c r="C134" s="55">
        <v>0.2</v>
      </c>
      <c r="D134" s="55">
        <v>0.2</v>
      </c>
      <c r="E134" s="56" t="s">
        <v>191</v>
      </c>
    </row>
    <row r="135" spans="2:5" x14ac:dyDescent="0.2">
      <c r="B135" s="56" t="s">
        <v>193</v>
      </c>
      <c r="C135" s="55">
        <v>0.2</v>
      </c>
      <c r="D135" s="55">
        <v>0.2</v>
      </c>
      <c r="E135" s="56" t="s">
        <v>191</v>
      </c>
    </row>
    <row r="136" spans="2:5" x14ac:dyDescent="0.2">
      <c r="B136" s="56" t="s">
        <v>194</v>
      </c>
      <c r="C136" s="55">
        <v>0.18</v>
      </c>
      <c r="D136" s="55">
        <v>0.18</v>
      </c>
      <c r="E136" s="56" t="s">
        <v>48</v>
      </c>
    </row>
    <row r="137" spans="2:5" x14ac:dyDescent="0.2">
      <c r="B137" s="56" t="s">
        <v>195</v>
      </c>
      <c r="C137" s="55">
        <v>0.18</v>
      </c>
      <c r="D137" s="55">
        <v>0.18</v>
      </c>
      <c r="E137" s="56" t="s">
        <v>48</v>
      </c>
    </row>
    <row r="138" spans="2:5" x14ac:dyDescent="0.2">
      <c r="B138" s="56" t="s">
        <v>196</v>
      </c>
      <c r="C138" s="55">
        <v>0.24</v>
      </c>
      <c r="D138" s="55">
        <v>0.24</v>
      </c>
      <c r="E138" s="56" t="s">
        <v>162</v>
      </c>
    </row>
    <row r="139" spans="2:5" x14ac:dyDescent="0.2">
      <c r="B139" s="56" t="s">
        <v>197</v>
      </c>
      <c r="C139" s="55">
        <v>0.24</v>
      </c>
      <c r="D139" s="55">
        <v>0.24</v>
      </c>
      <c r="E139" s="56" t="s">
        <v>162</v>
      </c>
    </row>
    <row r="140" spans="2:5" x14ac:dyDescent="0.2">
      <c r="B140" s="56" t="s">
        <v>198</v>
      </c>
      <c r="C140" s="55">
        <v>0.24</v>
      </c>
      <c r="D140" s="55">
        <v>0.24</v>
      </c>
      <c r="E140" s="56" t="s">
        <v>162</v>
      </c>
    </row>
    <row r="141" spans="2:5" x14ac:dyDescent="0.2">
      <c r="B141" s="56" t="s">
        <v>199</v>
      </c>
      <c r="C141" s="55">
        <v>0.24</v>
      </c>
      <c r="D141" s="55">
        <v>0.24</v>
      </c>
      <c r="E141" s="56" t="s">
        <v>162</v>
      </c>
    </row>
    <row r="142" spans="2:5" x14ac:dyDescent="0.2">
      <c r="B142" s="56" t="s">
        <v>200</v>
      </c>
      <c r="C142" s="55">
        <v>0.24</v>
      </c>
      <c r="D142" s="55">
        <v>0.24</v>
      </c>
      <c r="E142" s="56" t="s">
        <v>162</v>
      </c>
    </row>
    <row r="143" spans="2:5" x14ac:dyDescent="0.2">
      <c r="B143" s="56" t="s">
        <v>201</v>
      </c>
      <c r="C143" s="55">
        <v>0.24</v>
      </c>
      <c r="D143" s="55">
        <v>0.24</v>
      </c>
      <c r="E143" s="56" t="s">
        <v>162</v>
      </c>
    </row>
    <row r="144" spans="2:5" x14ac:dyDescent="0.2">
      <c r="B144" s="56" t="s">
        <v>202</v>
      </c>
      <c r="C144" s="55">
        <v>0.24</v>
      </c>
      <c r="D144" s="55">
        <v>0.24</v>
      </c>
      <c r="E144" s="56" t="s">
        <v>162</v>
      </c>
    </row>
    <row r="145" spans="2:5" x14ac:dyDescent="0.2">
      <c r="B145" s="56" t="s">
        <v>203</v>
      </c>
      <c r="C145" s="55">
        <v>0.12</v>
      </c>
      <c r="D145" s="55">
        <v>0.12</v>
      </c>
      <c r="E145" s="56" t="s">
        <v>74</v>
      </c>
    </row>
    <row r="146" spans="2:5" x14ac:dyDescent="0.2">
      <c r="B146" s="56" t="s">
        <v>204</v>
      </c>
      <c r="C146" s="55">
        <v>0.12</v>
      </c>
      <c r="D146" s="55">
        <v>0.12</v>
      </c>
      <c r="E146" s="56" t="s">
        <v>74</v>
      </c>
    </row>
    <row r="147" spans="2:5" x14ac:dyDescent="0.2">
      <c r="B147" s="22" t="s">
        <v>213</v>
      </c>
      <c r="C147" s="55">
        <v>0.24</v>
      </c>
      <c r="D147" s="55">
        <v>0.24</v>
      </c>
      <c r="E147" s="22" t="s">
        <v>46</v>
      </c>
    </row>
    <row r="148" spans="2:5" x14ac:dyDescent="0.2">
      <c r="B148" s="56" t="s">
        <v>212</v>
      </c>
      <c r="C148" s="55">
        <v>0.24</v>
      </c>
      <c r="D148" s="55">
        <v>0.24</v>
      </c>
      <c r="E148" s="56" t="s">
        <v>46</v>
      </c>
    </row>
    <row r="149" spans="2:5" x14ac:dyDescent="0.2">
      <c r="B149" s="22" t="s">
        <v>214</v>
      </c>
      <c r="C149" s="55">
        <v>0.24</v>
      </c>
      <c r="D149" s="55">
        <v>0.24</v>
      </c>
      <c r="E149" s="22" t="s">
        <v>46</v>
      </c>
    </row>
    <row r="153" spans="2:5" x14ac:dyDescent="0.2">
      <c r="B153" s="22" t="s">
        <v>210</v>
      </c>
      <c r="C153" s="55">
        <v>1</v>
      </c>
      <c r="D153" s="55">
        <v>1</v>
      </c>
      <c r="E153" s="22" t="s">
        <v>211</v>
      </c>
    </row>
  </sheetData>
  <sheetProtection algorithmName="SHA-512" hashValue="92Q8IYYJo7wAgoWwSVR2J7+VXDgeXzaJq8iERAUSyIUiERx0W45AS3oMBXhVou17/ioZ69z2jQSMeXSFbIJjiA==" saltValue="j+OtKsaWOwpq3Rztv217Ew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Dokumentationshilfe</vt:lpstr>
      <vt:lpstr>Zielwerte im A4-Format</vt:lpstr>
      <vt:lpstr>Hilfstabelle</vt:lpstr>
      <vt:lpstr>Qualabtoleranzen&amp;Einheiten</vt:lpstr>
      <vt:lpstr>Dokumentationshilfe!Druckbereich</vt:lpstr>
      <vt:lpstr>Dokumentationshilfe!Drucktitel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2024-10-15T09:53:01Z</cp:lastPrinted>
  <dcterms:created xsi:type="dcterms:W3CDTF">2005-09-09T12:29:27Z</dcterms:created>
  <dcterms:modified xsi:type="dcterms:W3CDTF">2024-10-15T09:54:27Z</dcterms:modified>
</cp:coreProperties>
</file>