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F:\Labor PMC\7. Qualitätskontrollen\Interne QC\Hämatologie\Minotrol 16 Kontrolle\Zielwerte\MX451\"/>
    </mc:Choice>
  </mc:AlternateContent>
  <xr:revisionPtr revIDLastSave="0" documentId="13_ncr:1_{A7928C29-AEE7-4EBF-9BB6-73BFA17DFD0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abelle1" sheetId="1" r:id="rId1"/>
    <sheet name="Tabelle2" sheetId="2" state="hidden" r:id="rId2"/>
  </sheets>
  <definedNames>
    <definedName name="_xlnm.Print_Area" localSheetId="0">Tabelle1!$A$1:$BB$73</definedName>
    <definedName name="_xlnm.Print_Titles" localSheetId="0">Tabelle1!$1:$3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11" i="1" l="1"/>
  <c r="X11" i="1"/>
  <c r="Z11" i="1"/>
  <c r="AH11" i="1"/>
  <c r="AF11" i="1"/>
  <c r="AD11" i="1"/>
  <c r="AD8" i="1"/>
  <c r="L8" i="1" l="1"/>
  <c r="AV8" i="1"/>
  <c r="AY8" i="1"/>
  <c r="AL10" i="1"/>
  <c r="D11" i="1"/>
  <c r="F11" i="1"/>
  <c r="H11" i="1"/>
  <c r="J11" i="1"/>
  <c r="L11" i="1"/>
  <c r="N11" i="1"/>
  <c r="P11" i="1"/>
  <c r="AB11" i="1"/>
  <c r="AN11" i="1"/>
  <c r="AP11" i="1"/>
  <c r="AR11" i="1"/>
  <c r="AT11" i="1"/>
  <c r="AV11" i="1"/>
  <c r="AX11" i="1"/>
  <c r="AZ11" i="1"/>
  <c r="L44" i="1"/>
  <c r="O44" i="1"/>
  <c r="AD44" i="1"/>
  <c r="AV44" i="1"/>
  <c r="AY44" i="1"/>
  <c r="B46" i="1"/>
  <c r="AL46" i="1"/>
  <c r="D47" i="1"/>
  <c r="F47" i="1"/>
  <c r="H47" i="1"/>
  <c r="J47" i="1"/>
  <c r="L47" i="1"/>
  <c r="N47" i="1"/>
  <c r="P47" i="1"/>
  <c r="V47" i="1"/>
  <c r="X47" i="1"/>
  <c r="Z47" i="1"/>
  <c r="AB47" i="1"/>
  <c r="AD47" i="1"/>
  <c r="AF47" i="1"/>
  <c r="AH47" i="1"/>
  <c r="AN47" i="1"/>
  <c r="AP47" i="1"/>
  <c r="AR47" i="1"/>
  <c r="AT47" i="1"/>
  <c r="AV47" i="1"/>
  <c r="AX47" i="1"/>
  <c r="AZ47" i="1"/>
  <c r="E64" i="2" l="1"/>
  <c r="E86" i="2" l="1"/>
  <c r="E82" i="2"/>
  <c r="E74" i="2"/>
  <c r="E63" i="2"/>
  <c r="E87" i="2"/>
  <c r="E83" i="2"/>
  <c r="E79" i="2"/>
  <c r="E75" i="2"/>
  <c r="E71" i="2"/>
  <c r="E67" i="2"/>
  <c r="E66" i="2"/>
  <c r="E85" i="2"/>
  <c r="E81" i="2"/>
  <c r="E77" i="2"/>
  <c r="E73" i="2"/>
  <c r="E69" i="2"/>
  <c r="E65" i="2"/>
  <c r="E78" i="2"/>
  <c r="E70" i="2"/>
  <c r="E84" i="2"/>
  <c r="E80" i="2"/>
  <c r="E76" i="2"/>
  <c r="E72" i="2"/>
  <c r="E68" i="2"/>
  <c r="E820" i="2" l="1"/>
  <c r="E824" i="2"/>
  <c r="E828" i="2"/>
  <c r="E832" i="2"/>
  <c r="E836" i="2"/>
  <c r="E819" i="2"/>
  <c r="E821" i="2"/>
  <c r="E825" i="2"/>
  <c r="E829" i="2"/>
  <c r="E833" i="2"/>
  <c r="E837" i="2"/>
  <c r="E841" i="2"/>
  <c r="E822" i="2"/>
  <c r="E826" i="2"/>
  <c r="E830" i="2"/>
  <c r="E834" i="2"/>
  <c r="E823" i="2"/>
  <c r="E827" i="2"/>
  <c r="E831" i="2"/>
  <c r="E835" i="2"/>
  <c r="E839" i="2"/>
  <c r="E843" i="2"/>
  <c r="E840" i="2"/>
  <c r="E838" i="2"/>
  <c r="E842" i="2"/>
  <c r="E792" i="2"/>
  <c r="E796" i="2"/>
  <c r="E800" i="2"/>
  <c r="E804" i="2"/>
  <c r="E808" i="2"/>
  <c r="E812" i="2"/>
  <c r="E791" i="2"/>
  <c r="E793" i="2"/>
  <c r="E797" i="2"/>
  <c r="E801" i="2"/>
  <c r="E805" i="2"/>
  <c r="E809" i="2"/>
  <c r="E813" i="2"/>
  <c r="E794" i="2"/>
  <c r="E798" i="2"/>
  <c r="E802" i="2"/>
  <c r="E806" i="2"/>
  <c r="E810" i="2"/>
  <c r="E814" i="2"/>
  <c r="E795" i="2"/>
  <c r="E799" i="2"/>
  <c r="E803" i="2"/>
  <c r="E807" i="2"/>
  <c r="E811" i="2"/>
  <c r="E815" i="2"/>
  <c r="E764" i="2"/>
  <c r="E768" i="2"/>
  <c r="E772" i="2"/>
  <c r="E776" i="2"/>
  <c r="E780" i="2"/>
  <c r="E784" i="2"/>
  <c r="E763" i="2"/>
  <c r="E769" i="2"/>
  <c r="E777" i="2"/>
  <c r="E781" i="2"/>
  <c r="E766" i="2"/>
  <c r="E770" i="2"/>
  <c r="E778" i="2"/>
  <c r="E786" i="2"/>
  <c r="E779" i="2"/>
  <c r="E765" i="2"/>
  <c r="E773" i="2"/>
  <c r="E785" i="2"/>
  <c r="E774" i="2"/>
  <c r="E782" i="2"/>
  <c r="E775" i="2"/>
  <c r="E787" i="2"/>
  <c r="E767" i="2"/>
  <c r="E771" i="2"/>
  <c r="E783" i="2"/>
  <c r="E736" i="2"/>
  <c r="E740" i="2"/>
  <c r="E744" i="2"/>
  <c r="E748" i="2"/>
  <c r="E752" i="2"/>
  <c r="E756" i="2"/>
  <c r="E737" i="2"/>
  <c r="E741" i="2"/>
  <c r="E745" i="2"/>
  <c r="E749" i="2"/>
  <c r="E753" i="2"/>
  <c r="E757" i="2"/>
  <c r="E738" i="2"/>
  <c r="E742" i="2"/>
  <c r="E746" i="2"/>
  <c r="E750" i="2"/>
  <c r="E754" i="2"/>
  <c r="E758" i="2"/>
  <c r="E735" i="2"/>
  <c r="E739" i="2"/>
  <c r="E743" i="2"/>
  <c r="E747" i="2"/>
  <c r="E751" i="2"/>
  <c r="E755" i="2"/>
  <c r="E759" i="2"/>
  <c r="E708" i="2"/>
  <c r="E712" i="2"/>
  <c r="E716" i="2"/>
  <c r="E720" i="2"/>
  <c r="E709" i="2"/>
  <c r="E729" i="2"/>
  <c r="E710" i="2"/>
  <c r="E714" i="2"/>
  <c r="E718" i="2"/>
  <c r="E722" i="2"/>
  <c r="E726" i="2"/>
  <c r="E730" i="2"/>
  <c r="E711" i="2"/>
  <c r="E715" i="2"/>
  <c r="E719" i="2"/>
  <c r="E723" i="2"/>
  <c r="E727" i="2"/>
  <c r="E731" i="2"/>
  <c r="E724" i="2"/>
  <c r="E728" i="2"/>
  <c r="E707" i="2"/>
  <c r="E713" i="2"/>
  <c r="E717" i="2"/>
  <c r="E721" i="2"/>
  <c r="E725" i="2"/>
  <c r="E680" i="2"/>
  <c r="E684" i="2"/>
  <c r="E688" i="2"/>
  <c r="E692" i="2"/>
  <c r="E696" i="2"/>
  <c r="E700" i="2"/>
  <c r="E679" i="2"/>
  <c r="E681" i="2"/>
  <c r="E685" i="2"/>
  <c r="E689" i="2"/>
  <c r="E693" i="2"/>
  <c r="E697" i="2"/>
  <c r="E701" i="2"/>
  <c r="E682" i="2"/>
  <c r="E686" i="2"/>
  <c r="E690" i="2"/>
  <c r="E694" i="2"/>
  <c r="E698" i="2"/>
  <c r="E702" i="2"/>
  <c r="E683" i="2"/>
  <c r="E687" i="2"/>
  <c r="E691" i="2"/>
  <c r="E695" i="2"/>
  <c r="E699" i="2"/>
  <c r="E703" i="2"/>
  <c r="E652" i="2"/>
  <c r="E656" i="2"/>
  <c r="E660" i="2"/>
  <c r="E664" i="2"/>
  <c r="E668" i="2"/>
  <c r="E672" i="2"/>
  <c r="E651" i="2"/>
  <c r="E653" i="2"/>
  <c r="E657" i="2"/>
  <c r="E661" i="2"/>
  <c r="E665" i="2"/>
  <c r="E669" i="2"/>
  <c r="E673" i="2"/>
  <c r="E659" i="2"/>
  <c r="E667" i="2"/>
  <c r="E671" i="2"/>
  <c r="E654" i="2"/>
  <c r="E658" i="2"/>
  <c r="E662" i="2"/>
  <c r="E666" i="2"/>
  <c r="E670" i="2"/>
  <c r="E674" i="2"/>
  <c r="E655" i="2"/>
  <c r="E663" i="2"/>
  <c r="E675" i="2"/>
  <c r="E624" i="2"/>
  <c r="E628" i="2"/>
  <c r="E632" i="2"/>
  <c r="E636" i="2"/>
  <c r="E640" i="2"/>
  <c r="E644" i="2"/>
  <c r="E625" i="2"/>
  <c r="E629" i="2"/>
  <c r="E633" i="2"/>
  <c r="E637" i="2"/>
  <c r="E641" i="2"/>
  <c r="E645" i="2"/>
  <c r="E626" i="2"/>
  <c r="E630" i="2"/>
  <c r="E634" i="2"/>
  <c r="E638" i="2"/>
  <c r="E642" i="2"/>
  <c r="E646" i="2"/>
  <c r="E623" i="2"/>
  <c r="E627" i="2"/>
  <c r="E631" i="2"/>
  <c r="E635" i="2"/>
  <c r="E639" i="2"/>
  <c r="E643" i="2"/>
  <c r="E647" i="2"/>
  <c r="E596" i="2"/>
  <c r="E600" i="2"/>
  <c r="E604" i="2"/>
  <c r="E608" i="2"/>
  <c r="E612" i="2"/>
  <c r="E616" i="2"/>
  <c r="E595" i="2"/>
  <c r="E605" i="2"/>
  <c r="E609" i="2"/>
  <c r="E617" i="2"/>
  <c r="E602" i="2"/>
  <c r="E610" i="2"/>
  <c r="E599" i="2"/>
  <c r="E607" i="2"/>
  <c r="E619" i="2"/>
  <c r="E597" i="2"/>
  <c r="E601" i="2"/>
  <c r="E613" i="2"/>
  <c r="E606" i="2"/>
  <c r="E614" i="2"/>
  <c r="E603" i="2"/>
  <c r="E611" i="2"/>
  <c r="E598" i="2"/>
  <c r="E618" i="2"/>
  <c r="E615" i="2"/>
  <c r="E568" i="2"/>
  <c r="E572" i="2"/>
  <c r="E576" i="2"/>
  <c r="E580" i="2"/>
  <c r="E584" i="2"/>
  <c r="E588" i="2"/>
  <c r="E567" i="2"/>
  <c r="E569" i="2"/>
  <c r="E573" i="2"/>
  <c r="E577" i="2"/>
  <c r="E581" i="2"/>
  <c r="E585" i="2"/>
  <c r="E589" i="2"/>
  <c r="E570" i="2"/>
  <c r="E574" i="2"/>
  <c r="E578" i="2"/>
  <c r="E582" i="2"/>
  <c r="E586" i="2"/>
  <c r="E590" i="2"/>
  <c r="E571" i="2"/>
  <c r="E575" i="2"/>
  <c r="E579" i="2"/>
  <c r="E583" i="2"/>
  <c r="E587" i="2"/>
  <c r="E591" i="2"/>
  <c r="E540" i="2"/>
  <c r="E544" i="2"/>
  <c r="E548" i="2"/>
  <c r="E552" i="2"/>
  <c r="E556" i="2"/>
  <c r="E560" i="2"/>
  <c r="E539" i="2"/>
  <c r="E541" i="2"/>
  <c r="E545" i="2"/>
  <c r="E549" i="2"/>
  <c r="E553" i="2"/>
  <c r="E557" i="2"/>
  <c r="E561" i="2"/>
  <c r="E542" i="2"/>
  <c r="E546" i="2"/>
  <c r="E550" i="2"/>
  <c r="E554" i="2"/>
  <c r="E558" i="2"/>
  <c r="E562" i="2"/>
  <c r="E543" i="2"/>
  <c r="E547" i="2"/>
  <c r="E551" i="2"/>
  <c r="E555" i="2"/>
  <c r="E559" i="2"/>
  <c r="E563" i="2"/>
  <c r="E512" i="2"/>
  <c r="E516" i="2"/>
  <c r="E520" i="2"/>
  <c r="E524" i="2"/>
  <c r="E528" i="2"/>
  <c r="E532" i="2"/>
  <c r="E511" i="2"/>
  <c r="E513" i="2"/>
  <c r="E517" i="2"/>
  <c r="E521" i="2"/>
  <c r="E525" i="2"/>
  <c r="E529" i="2"/>
  <c r="E533" i="2"/>
  <c r="E514" i="2"/>
  <c r="E518" i="2"/>
  <c r="E522" i="2"/>
  <c r="E526" i="2"/>
  <c r="E530" i="2"/>
  <c r="E534" i="2"/>
  <c r="E515" i="2"/>
  <c r="E519" i="2"/>
  <c r="E523" i="2"/>
  <c r="E527" i="2"/>
  <c r="E531" i="2"/>
  <c r="E535" i="2"/>
  <c r="E484" i="2"/>
  <c r="E488" i="2"/>
  <c r="E492" i="2"/>
  <c r="E496" i="2"/>
  <c r="E500" i="2"/>
  <c r="E504" i="2"/>
  <c r="E483" i="2"/>
  <c r="E485" i="2"/>
  <c r="E489" i="2"/>
  <c r="E493" i="2"/>
  <c r="E497" i="2"/>
  <c r="E501" i="2"/>
  <c r="E505" i="2"/>
  <c r="E486" i="2"/>
  <c r="E490" i="2"/>
  <c r="E494" i="2"/>
  <c r="E498" i="2"/>
  <c r="E502" i="2"/>
  <c r="E506" i="2"/>
  <c r="E487" i="2"/>
  <c r="E491" i="2"/>
  <c r="E495" i="2"/>
  <c r="E499" i="2"/>
  <c r="E503" i="2"/>
  <c r="E507" i="2"/>
  <c r="E456" i="2"/>
  <c r="E460" i="2"/>
  <c r="E464" i="2"/>
  <c r="E468" i="2"/>
  <c r="E472" i="2"/>
  <c r="E476" i="2"/>
  <c r="E455" i="2"/>
  <c r="E457" i="2"/>
  <c r="E461" i="2"/>
  <c r="E465" i="2"/>
  <c r="E469" i="2"/>
  <c r="E473" i="2"/>
  <c r="E477" i="2"/>
  <c r="E458" i="2"/>
  <c r="E462" i="2"/>
  <c r="E466" i="2"/>
  <c r="E470" i="2"/>
  <c r="E474" i="2"/>
  <c r="E478" i="2"/>
  <c r="E459" i="2"/>
  <c r="E463" i="2"/>
  <c r="E467" i="2"/>
  <c r="E471" i="2"/>
  <c r="E475" i="2"/>
  <c r="E479" i="2"/>
  <c r="E428" i="2"/>
  <c r="E432" i="2"/>
  <c r="E436" i="2"/>
  <c r="E440" i="2"/>
  <c r="E444" i="2"/>
  <c r="E448" i="2"/>
  <c r="E427" i="2"/>
  <c r="E429" i="2"/>
  <c r="E433" i="2"/>
  <c r="E437" i="2"/>
  <c r="E441" i="2"/>
  <c r="E445" i="2"/>
  <c r="E449" i="2"/>
  <c r="E430" i="2"/>
  <c r="E434" i="2"/>
  <c r="E438" i="2"/>
  <c r="E442" i="2"/>
  <c r="E446" i="2"/>
  <c r="E450" i="2"/>
  <c r="E431" i="2"/>
  <c r="E435" i="2"/>
  <c r="E439" i="2"/>
  <c r="E443" i="2"/>
  <c r="E447" i="2"/>
  <c r="E451" i="2"/>
  <c r="E400" i="2"/>
  <c r="E404" i="2"/>
  <c r="E408" i="2"/>
  <c r="E412" i="2"/>
  <c r="E416" i="2"/>
  <c r="E420" i="2"/>
  <c r="E399" i="2"/>
  <c r="E401" i="2"/>
  <c r="E405" i="2"/>
  <c r="E409" i="2"/>
  <c r="E413" i="2"/>
  <c r="E417" i="2"/>
  <c r="E421" i="2"/>
  <c r="E402" i="2"/>
  <c r="E406" i="2"/>
  <c r="E410" i="2"/>
  <c r="E414" i="2"/>
  <c r="E418" i="2"/>
  <c r="E422" i="2"/>
  <c r="E403" i="2"/>
  <c r="E407" i="2"/>
  <c r="E411" i="2"/>
  <c r="E415" i="2"/>
  <c r="E419" i="2"/>
  <c r="E423" i="2"/>
  <c r="E372" i="2"/>
  <c r="E376" i="2"/>
  <c r="E380" i="2"/>
  <c r="E384" i="2"/>
  <c r="E388" i="2"/>
  <c r="E392" i="2"/>
  <c r="E371" i="2"/>
  <c r="E373" i="2"/>
  <c r="E377" i="2"/>
  <c r="E381" i="2"/>
  <c r="E385" i="2"/>
  <c r="E389" i="2"/>
  <c r="E393" i="2"/>
  <c r="E374" i="2"/>
  <c r="E378" i="2"/>
  <c r="E382" i="2"/>
  <c r="E386" i="2"/>
  <c r="E390" i="2"/>
  <c r="E394" i="2"/>
  <c r="E375" i="2"/>
  <c r="E379" i="2"/>
  <c r="E383" i="2"/>
  <c r="E387" i="2"/>
  <c r="E391" i="2"/>
  <c r="E395" i="2"/>
  <c r="E344" i="2"/>
  <c r="E348" i="2"/>
  <c r="E352" i="2"/>
  <c r="E356" i="2"/>
  <c r="E360" i="2"/>
  <c r="E364" i="2"/>
  <c r="E343" i="2"/>
  <c r="E355" i="2"/>
  <c r="E367" i="2"/>
  <c r="E345" i="2"/>
  <c r="E349" i="2"/>
  <c r="E353" i="2"/>
  <c r="E357" i="2"/>
  <c r="E361" i="2"/>
  <c r="E365" i="2"/>
  <c r="E351" i="2"/>
  <c r="E363" i="2"/>
  <c r="E346" i="2"/>
  <c r="E350" i="2"/>
  <c r="E354" i="2"/>
  <c r="E358" i="2"/>
  <c r="E362" i="2"/>
  <c r="E366" i="2"/>
  <c r="E347" i="2"/>
  <c r="E359" i="2"/>
  <c r="E316" i="2"/>
  <c r="E320" i="2"/>
  <c r="E324" i="2"/>
  <c r="E328" i="2"/>
  <c r="E332" i="2"/>
  <c r="E336" i="2"/>
  <c r="E315" i="2"/>
  <c r="E317" i="2"/>
  <c r="E321" i="2"/>
  <c r="E325" i="2"/>
  <c r="E329" i="2"/>
  <c r="E333" i="2"/>
  <c r="E337" i="2"/>
  <c r="E318" i="2"/>
  <c r="E322" i="2"/>
  <c r="E326" i="2"/>
  <c r="E330" i="2"/>
  <c r="E334" i="2"/>
  <c r="E338" i="2"/>
  <c r="E319" i="2"/>
  <c r="E323" i="2"/>
  <c r="E327" i="2"/>
  <c r="E331" i="2"/>
  <c r="E335" i="2"/>
  <c r="E339" i="2"/>
  <c r="E288" i="2"/>
  <c r="E292" i="2"/>
  <c r="E296" i="2"/>
  <c r="E300" i="2"/>
  <c r="E304" i="2"/>
  <c r="E308" i="2"/>
  <c r="E287" i="2"/>
  <c r="E289" i="2"/>
  <c r="E293" i="2"/>
  <c r="E301" i="2"/>
  <c r="E309" i="2"/>
  <c r="E290" i="2"/>
  <c r="E294" i="2"/>
  <c r="E298" i="2"/>
  <c r="E302" i="2"/>
  <c r="E306" i="2"/>
  <c r="E310" i="2"/>
  <c r="E291" i="2"/>
  <c r="E295" i="2"/>
  <c r="E299" i="2"/>
  <c r="E303" i="2"/>
  <c r="E307" i="2"/>
  <c r="E311" i="2"/>
  <c r="E297" i="2"/>
  <c r="E305" i="2"/>
  <c r="E260" i="2"/>
  <c r="E264" i="2"/>
  <c r="E268" i="2"/>
  <c r="E272" i="2"/>
  <c r="E276" i="2"/>
  <c r="E280" i="2"/>
  <c r="E259" i="2"/>
  <c r="E274" i="2"/>
  <c r="E282" i="2"/>
  <c r="E267" i="2"/>
  <c r="E275" i="2"/>
  <c r="E261" i="2"/>
  <c r="E265" i="2"/>
  <c r="E269" i="2"/>
  <c r="E273" i="2"/>
  <c r="E277" i="2"/>
  <c r="E281" i="2"/>
  <c r="E262" i="2"/>
  <c r="E266" i="2"/>
  <c r="E270" i="2"/>
  <c r="E278" i="2"/>
  <c r="E263" i="2"/>
  <c r="E271" i="2"/>
  <c r="E279" i="2"/>
  <c r="E283" i="2"/>
  <c r="E232" i="2"/>
  <c r="E236" i="2"/>
  <c r="E240" i="2"/>
  <c r="E244" i="2"/>
  <c r="E248" i="2"/>
  <c r="E252" i="2"/>
  <c r="E231" i="2"/>
  <c r="E250" i="2"/>
  <c r="E233" i="2"/>
  <c r="E237" i="2"/>
  <c r="E241" i="2"/>
  <c r="E245" i="2"/>
  <c r="E249" i="2"/>
  <c r="E253" i="2"/>
  <c r="E238" i="2"/>
  <c r="E246" i="2"/>
  <c r="E234" i="2"/>
  <c r="E235" i="2"/>
  <c r="E239" i="2"/>
  <c r="E243" i="2"/>
  <c r="E247" i="2"/>
  <c r="E251" i="2"/>
  <c r="E255" i="2"/>
  <c r="E242" i="2"/>
  <c r="E254" i="2"/>
  <c r="E205" i="2"/>
  <c r="E209" i="2"/>
  <c r="E213" i="2"/>
  <c r="E217" i="2"/>
  <c r="E221" i="2"/>
  <c r="E225" i="2"/>
  <c r="E206" i="2"/>
  <c r="E210" i="2"/>
  <c r="E214" i="2"/>
  <c r="E218" i="2"/>
  <c r="E222" i="2"/>
  <c r="E207" i="2"/>
  <c r="E211" i="2"/>
  <c r="E215" i="2"/>
  <c r="E219" i="2"/>
  <c r="E223" i="2"/>
  <c r="E227" i="2"/>
  <c r="E204" i="2"/>
  <c r="E208" i="2"/>
  <c r="E212" i="2"/>
  <c r="E216" i="2"/>
  <c r="E220" i="2"/>
  <c r="E224" i="2"/>
  <c r="E203" i="2"/>
  <c r="E226" i="2"/>
  <c r="E177" i="2"/>
  <c r="E181" i="2"/>
  <c r="E185" i="2"/>
  <c r="E189" i="2"/>
  <c r="E193" i="2"/>
  <c r="E197" i="2"/>
  <c r="E178" i="2"/>
  <c r="E182" i="2"/>
  <c r="E186" i="2"/>
  <c r="E194" i="2"/>
  <c r="E198" i="2"/>
  <c r="E179" i="2"/>
  <c r="E183" i="2"/>
  <c r="E187" i="2"/>
  <c r="E191" i="2"/>
  <c r="E195" i="2"/>
  <c r="E199" i="2"/>
  <c r="E176" i="2"/>
  <c r="E184" i="2"/>
  <c r="E188" i="2"/>
  <c r="E196" i="2"/>
  <c r="E175" i="2"/>
  <c r="E190" i="2"/>
  <c r="E180" i="2"/>
  <c r="E192" i="2"/>
  <c r="E148" i="2"/>
  <c r="E152" i="2"/>
  <c r="E156" i="2"/>
  <c r="E160" i="2"/>
  <c r="E164" i="2"/>
  <c r="E168" i="2"/>
  <c r="E147" i="2"/>
  <c r="E167" i="2"/>
  <c r="E149" i="2"/>
  <c r="E153" i="2"/>
  <c r="E157" i="2"/>
  <c r="E161" i="2"/>
  <c r="E165" i="2"/>
  <c r="E169" i="2"/>
  <c r="E163" i="2"/>
  <c r="E150" i="2"/>
  <c r="E154" i="2"/>
  <c r="E158" i="2"/>
  <c r="E162" i="2"/>
  <c r="E166" i="2"/>
  <c r="E170" i="2"/>
  <c r="E151" i="2"/>
  <c r="E155" i="2"/>
  <c r="E159" i="2"/>
  <c r="E171" i="2"/>
  <c r="E120" i="2"/>
  <c r="E124" i="2"/>
  <c r="E128" i="2"/>
  <c r="E132" i="2"/>
  <c r="E136" i="2"/>
  <c r="E140" i="2"/>
  <c r="E119" i="2"/>
  <c r="E137" i="2"/>
  <c r="E121" i="2"/>
  <c r="E125" i="2"/>
  <c r="E129" i="2"/>
  <c r="E133" i="2"/>
  <c r="E122" i="2"/>
  <c r="E126" i="2"/>
  <c r="E130" i="2"/>
  <c r="E134" i="2"/>
  <c r="E138" i="2"/>
  <c r="E142" i="2"/>
  <c r="E123" i="2"/>
  <c r="E127" i="2"/>
  <c r="E131" i="2"/>
  <c r="E135" i="2"/>
  <c r="E139" i="2"/>
  <c r="E143" i="2"/>
  <c r="E141" i="2"/>
  <c r="E92" i="2"/>
  <c r="E96" i="2"/>
  <c r="E100" i="2"/>
  <c r="E104" i="2"/>
  <c r="E108" i="2"/>
  <c r="E112" i="2"/>
  <c r="E91" i="2"/>
  <c r="E106" i="2"/>
  <c r="E93" i="2"/>
  <c r="E97" i="2"/>
  <c r="E101" i="2"/>
  <c r="E105" i="2"/>
  <c r="E109" i="2"/>
  <c r="E113" i="2"/>
  <c r="E102" i="2"/>
  <c r="E110" i="2"/>
  <c r="E94" i="2"/>
  <c r="E95" i="2"/>
  <c r="E99" i="2"/>
  <c r="E103" i="2"/>
  <c r="E107" i="2"/>
  <c r="E111" i="2"/>
  <c r="E115" i="2"/>
  <c r="E98" i="2"/>
  <c r="E114" i="2"/>
  <c r="E14" i="2" l="1"/>
  <c r="E25" i="2" l="1"/>
  <c r="E31" i="2"/>
  <c r="E23" i="2"/>
  <c r="E29" i="2"/>
  <c r="E21" i="2"/>
  <c r="E27" i="2"/>
  <c r="E17" i="2"/>
  <c r="E19" i="2"/>
  <c r="E15" i="2"/>
  <c r="E30" i="2"/>
  <c r="E26" i="2"/>
  <c r="E22" i="2"/>
  <c r="E18" i="2"/>
  <c r="E28" i="2"/>
  <c r="E24" i="2"/>
  <c r="E20" i="2"/>
  <c r="E16" i="2"/>
  <c r="E58" i="2"/>
  <c r="E54" i="2"/>
  <c r="E50" i="2"/>
  <c r="E57" i="2"/>
  <c r="E53" i="2"/>
  <c r="E56" i="2"/>
  <c r="E52" i="2"/>
  <c r="E59" i="2"/>
  <c r="E55" i="2"/>
  <c r="E51" i="2"/>
  <c r="E36" i="2"/>
  <c r="E9" i="2"/>
  <c r="E47" i="2"/>
  <c r="E46" i="2"/>
  <c r="E7" i="2"/>
  <c r="E43" i="2"/>
  <c r="E39" i="2"/>
  <c r="E42" i="2"/>
  <c r="E38" i="2"/>
  <c r="E49" i="2"/>
  <c r="E45" i="2"/>
  <c r="E41" i="2"/>
  <c r="E37" i="2"/>
  <c r="E35" i="2"/>
  <c r="E48" i="2"/>
  <c r="E44" i="2"/>
  <c r="E40" i="2"/>
  <c r="E12" i="2"/>
  <c r="E11" i="2"/>
  <c r="E10" i="2"/>
  <c r="E8" i="2"/>
  <c r="E13" i="2"/>
</calcChain>
</file>

<file path=xl/sharedStrings.xml><?xml version="1.0" encoding="utf-8"?>
<sst xmlns="http://schemas.openxmlformats.org/spreadsheetml/2006/main" count="384" uniqueCount="47">
  <si>
    <t>Toleranzbreite QUALAB</t>
  </si>
  <si>
    <t>Zielwert</t>
  </si>
  <si>
    <t>Standardabweichung</t>
  </si>
  <si>
    <t>Einheit</t>
  </si>
  <si>
    <t>-3s</t>
  </si>
  <si>
    <t>-2s</t>
  </si>
  <si>
    <t>-1s</t>
  </si>
  <si>
    <t>Mw</t>
  </si>
  <si>
    <t>+1s</t>
  </si>
  <si>
    <t>+2s</t>
  </si>
  <si>
    <t>+3s</t>
  </si>
  <si>
    <t>Toleranzbreite Hersteller</t>
  </si>
  <si>
    <t>Datum/Kürzel</t>
  </si>
  <si>
    <t>Zahlenfolge</t>
  </si>
  <si>
    <t>-3s (rote Linie)</t>
  </si>
  <si>
    <t>-2s (organge linie)</t>
  </si>
  <si>
    <t>-1s (grüne Linie)</t>
  </si>
  <si>
    <t>Zielwert (MW) scharze linie)</t>
  </si>
  <si>
    <t>+1s (grüne linie)</t>
  </si>
  <si>
    <t>+2s (orange linie)</t>
  </si>
  <si>
    <t>+3s (rote linie)</t>
  </si>
  <si>
    <t>Messwerte (rote punkte mit verbindungslinie)</t>
  </si>
  <si>
    <t>LINKS</t>
  </si>
  <si>
    <t>RECHTS</t>
  </si>
  <si>
    <t>Messwerte (rote Punkte mit Verbindungslinie)</t>
  </si>
  <si>
    <t>1 1</t>
  </si>
  <si>
    <t>1 2</t>
  </si>
  <si>
    <t>1 3</t>
  </si>
  <si>
    <t>2 1</t>
  </si>
  <si>
    <t>Resultat</t>
  </si>
  <si>
    <t>WBC</t>
  </si>
  <si>
    <t>RBC</t>
  </si>
  <si>
    <t>Hb</t>
  </si>
  <si>
    <t>HCT</t>
  </si>
  <si>
    <t>PLT</t>
  </si>
  <si>
    <r>
      <t>x10</t>
    </r>
    <r>
      <rPr>
        <b/>
        <vertAlign val="superscript"/>
        <sz val="9"/>
        <rFont val="Arial"/>
        <family val="2"/>
      </rPr>
      <t>3</t>
    </r>
    <r>
      <rPr>
        <b/>
        <sz val="9"/>
        <rFont val="Arial"/>
        <family val="2"/>
      </rPr>
      <t>/µl</t>
    </r>
  </si>
  <si>
    <r>
      <t>x10</t>
    </r>
    <r>
      <rPr>
        <b/>
        <vertAlign val="superscript"/>
        <sz val="9"/>
        <rFont val="Arial"/>
        <family val="2"/>
      </rPr>
      <t>6</t>
    </r>
    <r>
      <rPr>
        <b/>
        <sz val="9"/>
        <rFont val="Arial"/>
        <family val="2"/>
      </rPr>
      <t>/µl</t>
    </r>
  </si>
  <si>
    <r>
      <t>10</t>
    </r>
    <r>
      <rPr>
        <b/>
        <vertAlign val="superscript"/>
        <sz val="9"/>
        <rFont val="Arial"/>
        <family val="2"/>
      </rPr>
      <t>3</t>
    </r>
    <r>
      <rPr>
        <b/>
        <sz val="9"/>
        <rFont val="Arial"/>
        <family val="2"/>
      </rPr>
      <t>/µl</t>
    </r>
  </si>
  <si>
    <t>g/dl</t>
  </si>
  <si>
    <t>%</t>
  </si>
  <si>
    <t xml:space="preserve">Micros 60 </t>
  </si>
  <si>
    <t xml:space="preserve">Gerät:                     </t>
  </si>
  <si>
    <t xml:space="preserve">Kontrolle: </t>
  </si>
  <si>
    <t xml:space="preserve">Minotrol 16 </t>
  </si>
  <si>
    <t>Lot:</t>
  </si>
  <si>
    <t xml:space="preserve">Verfall: </t>
  </si>
  <si>
    <t xml:space="preserve"> MX451N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</si>
</sst>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"/>
  </numFmts>
  <fonts count="23" x14ac:knownFonts="1">
    <font>
      <sz val="10"/>
      <name val="Arial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b/>
      <sz val="20"/>
      <name val="Arial"/>
      <family val="2"/>
    </font>
    <font>
      <b/>
      <sz val="22"/>
      <name val="Arial"/>
      <family val="2"/>
    </font>
    <font>
      <sz val="22"/>
      <name val="Arial"/>
      <family val="2"/>
    </font>
    <font>
      <b/>
      <sz val="26"/>
      <name val="Arial"/>
      <family val="2"/>
    </font>
    <font>
      <sz val="18"/>
      <name val="Arial"/>
      <family val="2"/>
    </font>
    <font>
      <b/>
      <sz val="7"/>
      <color rgb="FFFF0000"/>
      <name val="Arial"/>
      <family val="2"/>
    </font>
    <font>
      <i/>
      <sz val="18"/>
      <name val="Arial"/>
      <family val="2"/>
    </font>
    <font>
      <b/>
      <sz val="24"/>
      <name val="Arial"/>
      <family val="2"/>
    </font>
    <font>
      <sz val="20"/>
      <name val="Arial"/>
      <family val="2"/>
    </font>
    <font>
      <i/>
      <sz val="20"/>
      <name val="Arial"/>
      <family val="2"/>
    </font>
    <font>
      <b/>
      <sz val="10"/>
      <name val="Arial"/>
      <family val="2"/>
    </font>
    <font>
      <b/>
      <i/>
      <sz val="8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b/>
      <vertAlign val="superscript"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 diagonalDown="1">
      <left/>
      <right/>
      <top/>
      <bottom/>
      <diagonal style="thin">
        <color indexed="64"/>
      </diagonal>
    </border>
    <border diagonalUp="1">
      <left/>
      <right/>
      <top/>
      <bottom style="hair">
        <color indexed="64"/>
      </bottom>
      <diagonal style="thin">
        <color indexed="64"/>
      </diagonal>
    </border>
    <border diagonalDown="1">
      <left/>
      <right/>
      <top/>
      <bottom style="hair">
        <color indexed="64"/>
      </bottom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15">
    <xf numFmtId="0" fontId="0" fillId="0" borderId="0" xfId="0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0" xfId="0" applyBorder="1"/>
    <xf numFmtId="49" fontId="0" fillId="0" borderId="0" xfId="0" applyNumberFormat="1" applyBorder="1"/>
    <xf numFmtId="49" fontId="0" fillId="0" borderId="31" xfId="0" applyNumberFormat="1" applyBorder="1"/>
    <xf numFmtId="0" fontId="0" fillId="0" borderId="31" xfId="0" applyBorder="1"/>
    <xf numFmtId="0" fontId="0" fillId="0" borderId="0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32" xfId="0" applyBorder="1"/>
    <xf numFmtId="0" fontId="0" fillId="0" borderId="33" xfId="0" applyBorder="1" applyAlignment="1">
      <alignment horizontal="center"/>
    </xf>
    <xf numFmtId="0" fontId="0" fillId="0" borderId="34" xfId="0" applyBorder="1" applyAlignment="1">
      <alignment horizontal="center"/>
    </xf>
    <xf numFmtId="49" fontId="0" fillId="0" borderId="28" xfId="0" applyNumberFormat="1" applyBorder="1"/>
    <xf numFmtId="49" fontId="0" fillId="0" borderId="29" xfId="0" applyNumberFormat="1" applyBorder="1"/>
    <xf numFmtId="0" fontId="11" fillId="0" borderId="0" xfId="0" applyFont="1" applyAlignment="1" applyProtection="1">
      <alignment vertical="center"/>
    </xf>
    <xf numFmtId="0" fontId="0" fillId="0" borderId="0" xfId="0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2" fillId="0" borderId="0" xfId="0" applyFont="1" applyBorder="1" applyAlignment="1" applyProtection="1">
      <alignment vertical="center"/>
    </xf>
    <xf numFmtId="0" fontId="7" fillId="0" borderId="0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vertical="center"/>
    </xf>
    <xf numFmtId="0" fontId="13" fillId="0" borderId="0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4" fillId="0" borderId="6" xfId="0" applyFont="1" applyBorder="1" applyAlignment="1" applyProtection="1">
      <alignment vertical="center"/>
    </xf>
    <xf numFmtId="0" fontId="0" fillId="0" borderId="6" xfId="0" applyBorder="1" applyAlignment="1" applyProtection="1">
      <alignment vertical="center"/>
    </xf>
    <xf numFmtId="0" fontId="4" fillId="0" borderId="7" xfId="0" applyFont="1" applyBorder="1" applyAlignment="1" applyProtection="1">
      <alignment vertical="center"/>
    </xf>
    <xf numFmtId="0" fontId="4" fillId="0" borderId="8" xfId="0" applyFont="1" applyBorder="1" applyAlignment="1" applyProtection="1">
      <alignment vertical="center"/>
    </xf>
    <xf numFmtId="0" fontId="4" fillId="0" borderId="9" xfId="0" applyFont="1" applyBorder="1" applyAlignment="1" applyProtection="1">
      <alignment vertical="center"/>
    </xf>
    <xf numFmtId="0" fontId="4" fillId="0" borderId="10" xfId="0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4" fillId="0" borderId="12" xfId="0" applyFont="1" applyBorder="1" applyAlignment="1" applyProtection="1">
      <alignment vertical="center"/>
    </xf>
    <xf numFmtId="0" fontId="4" fillId="0" borderId="13" xfId="0" applyFont="1" applyBorder="1" applyAlignment="1" applyProtection="1">
      <alignment vertical="center"/>
    </xf>
    <xf numFmtId="0" fontId="4" fillId="0" borderId="14" xfId="0" applyFont="1" applyBorder="1" applyAlignment="1" applyProtection="1">
      <alignment vertical="center"/>
    </xf>
    <xf numFmtId="0" fontId="4" fillId="0" borderId="15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0" fontId="4" fillId="0" borderId="19" xfId="0" applyFont="1" applyBorder="1" applyAlignment="1" applyProtection="1">
      <alignment vertical="center"/>
    </xf>
    <xf numFmtId="0" fontId="4" fillId="0" borderId="20" xfId="0" applyFont="1" applyBorder="1" applyAlignment="1" applyProtection="1">
      <alignment vertical="center"/>
    </xf>
    <xf numFmtId="0" fontId="4" fillId="0" borderId="21" xfId="0" applyFont="1" applyBorder="1" applyAlignment="1" applyProtection="1">
      <alignment vertical="center"/>
    </xf>
    <xf numFmtId="0" fontId="0" fillId="0" borderId="11" xfId="0" applyBorder="1" applyAlignment="1" applyProtection="1">
      <alignment vertical="center"/>
      <protection locked="0"/>
    </xf>
    <xf numFmtId="0" fontId="3" fillId="0" borderId="0" xfId="0" applyFont="1" applyBorder="1" applyAlignment="1" applyProtection="1">
      <alignment horizontal="right" vertical="center"/>
    </xf>
    <xf numFmtId="0" fontId="5" fillId="0" borderId="0" xfId="0" applyFont="1" applyBorder="1" applyAlignment="1" applyProtection="1">
      <alignment horizontal="right" vertical="center"/>
    </xf>
    <xf numFmtId="0" fontId="9" fillId="0" borderId="0" xfId="0" applyFont="1" applyBorder="1" applyAlignment="1" applyProtection="1">
      <alignment horizontal="center" vertical="center"/>
    </xf>
    <xf numFmtId="14" fontId="14" fillId="0" borderId="0" xfId="0" applyNumberFormat="1" applyFont="1" applyAlignment="1" applyProtection="1">
      <alignment vertical="center"/>
      <protection locked="0"/>
    </xf>
    <xf numFmtId="0" fontId="11" fillId="3" borderId="0" xfId="0" applyFont="1" applyFill="1" applyAlignment="1" applyProtection="1">
      <alignment vertical="center"/>
    </xf>
    <xf numFmtId="0" fontId="12" fillId="3" borderId="0" xfId="0" applyFont="1" applyFill="1" applyAlignment="1" applyProtection="1">
      <alignment vertical="center"/>
    </xf>
    <xf numFmtId="0" fontId="8" fillId="2" borderId="0" xfId="0" applyFont="1" applyFill="1" applyAlignment="1" applyProtection="1">
      <alignment horizontal="left" vertical="center"/>
    </xf>
    <xf numFmtId="0" fontId="8" fillId="3" borderId="0" xfId="0" applyFont="1" applyFill="1" applyAlignment="1" applyProtection="1">
      <alignment vertical="center"/>
    </xf>
    <xf numFmtId="0" fontId="6" fillId="0" borderId="0" xfId="0" applyFont="1" applyBorder="1" applyAlignment="1" applyProtection="1">
      <alignment horizontal="center" vertical="center"/>
    </xf>
    <xf numFmtId="0" fontId="18" fillId="0" borderId="0" xfId="0" applyFont="1" applyAlignment="1" applyProtection="1">
      <alignment vertical="center"/>
    </xf>
    <xf numFmtId="0" fontId="19" fillId="0" borderId="0" xfId="0" applyFont="1" applyBorder="1" applyAlignment="1" applyProtection="1">
      <alignment horizontal="center" vertical="center"/>
    </xf>
    <xf numFmtId="0" fontId="2" fillId="0" borderId="0" xfId="0" applyFont="1" applyAlignment="1" applyProtection="1">
      <alignment vertical="center"/>
    </xf>
    <xf numFmtId="14" fontId="0" fillId="0" borderId="11" xfId="0" applyNumberFormat="1" applyBorder="1" applyAlignment="1" applyProtection="1">
      <alignment vertical="center"/>
      <protection locked="0"/>
    </xf>
    <xf numFmtId="14" fontId="0" fillId="0" borderId="16" xfId="0" applyNumberFormat="1" applyBorder="1" applyAlignment="1" applyProtection="1">
      <alignment vertical="center"/>
      <protection locked="0"/>
    </xf>
    <xf numFmtId="0" fontId="20" fillId="0" borderId="4" xfId="0" applyFont="1" applyBorder="1" applyAlignment="1" applyProtection="1">
      <alignment horizontal="center" vertical="center"/>
    </xf>
    <xf numFmtId="0" fontId="20" fillId="0" borderId="5" xfId="0" applyFont="1" applyBorder="1" applyAlignment="1" applyProtection="1">
      <alignment horizontal="center" vertical="center"/>
    </xf>
    <xf numFmtId="0" fontId="20" fillId="0" borderId="36" xfId="0" applyFont="1" applyBorder="1" applyAlignment="1" applyProtection="1">
      <alignment horizontal="center" vertical="center"/>
    </xf>
    <xf numFmtId="0" fontId="20" fillId="0" borderId="37" xfId="0" applyFont="1" applyBorder="1" applyAlignment="1" applyProtection="1">
      <alignment horizontal="center" vertical="center"/>
    </xf>
    <xf numFmtId="0" fontId="20" fillId="0" borderId="1" xfId="0" applyFont="1" applyBorder="1" applyAlignment="1" applyProtection="1">
      <alignment horizontal="left" vertical="center"/>
    </xf>
    <xf numFmtId="0" fontId="20" fillId="0" borderId="2" xfId="0" applyFont="1" applyBorder="1" applyAlignment="1" applyProtection="1">
      <alignment horizontal="left" vertical="center"/>
    </xf>
    <xf numFmtId="0" fontId="20" fillId="0" borderId="38" xfId="0" applyFont="1" applyBorder="1" applyAlignment="1" applyProtection="1">
      <alignment horizontal="left" vertical="center"/>
    </xf>
    <xf numFmtId="2" fontId="20" fillId="0" borderId="39" xfId="0" quotePrefix="1" applyNumberFormat="1" applyFont="1" applyBorder="1" applyAlignment="1" applyProtection="1">
      <alignment horizontal="right" vertical="center"/>
    </xf>
    <xf numFmtId="2" fontId="20" fillId="0" borderId="2" xfId="0" quotePrefix="1" applyNumberFormat="1" applyFont="1" applyBorder="1" applyAlignment="1" applyProtection="1">
      <alignment horizontal="right" vertical="center"/>
    </xf>
    <xf numFmtId="2" fontId="20" fillId="0" borderId="38" xfId="0" quotePrefix="1" applyNumberFormat="1" applyFont="1" applyBorder="1" applyAlignment="1" applyProtection="1">
      <alignment horizontal="right" vertical="center"/>
    </xf>
    <xf numFmtId="0" fontId="21" fillId="2" borderId="23" xfId="0" applyFont="1" applyFill="1" applyBorder="1" applyAlignment="1" applyProtection="1">
      <alignment horizontal="center" vertical="center"/>
    </xf>
    <xf numFmtId="0" fontId="21" fillId="2" borderId="24" xfId="0" applyFont="1" applyFill="1" applyBorder="1" applyAlignment="1" applyProtection="1">
      <alignment horizontal="center" vertical="center"/>
    </xf>
    <xf numFmtId="0" fontId="21" fillId="2" borderId="3" xfId="0" applyFont="1" applyFill="1" applyBorder="1" applyAlignment="1" applyProtection="1">
      <alignment horizontal="center" vertical="center"/>
    </xf>
    <xf numFmtId="0" fontId="21" fillId="2" borderId="35" xfId="0" applyFont="1" applyFill="1" applyBorder="1" applyAlignment="1" applyProtection="1">
      <alignment horizontal="center" vertical="center"/>
    </xf>
    <xf numFmtId="9" fontId="20" fillId="0" borderId="2" xfId="1" applyFont="1" applyBorder="1" applyAlignment="1" applyProtection="1">
      <alignment horizontal="right" vertical="center"/>
    </xf>
    <xf numFmtId="9" fontId="20" fillId="0" borderId="22" xfId="1" applyFont="1" applyBorder="1" applyAlignment="1" applyProtection="1">
      <alignment horizontal="right" vertical="center"/>
    </xf>
    <xf numFmtId="164" fontId="20" fillId="0" borderId="2" xfId="1" applyNumberFormat="1" applyFont="1" applyBorder="1" applyAlignment="1" applyProtection="1">
      <alignment horizontal="right" vertical="center"/>
    </xf>
    <xf numFmtId="164" fontId="20" fillId="0" borderId="22" xfId="1" applyNumberFormat="1" applyFont="1" applyBorder="1" applyAlignment="1" applyProtection="1">
      <alignment horizontal="right" vertical="center"/>
    </xf>
    <xf numFmtId="0" fontId="8" fillId="2" borderId="25" xfId="0" applyFont="1" applyFill="1" applyBorder="1" applyAlignment="1" applyProtection="1">
      <alignment horizontal="center" vertical="center"/>
    </xf>
    <xf numFmtId="0" fontId="8" fillId="2" borderId="26" xfId="0" applyFont="1" applyFill="1" applyBorder="1" applyAlignment="1" applyProtection="1">
      <alignment horizontal="center" vertical="center"/>
    </xf>
    <xf numFmtId="0" fontId="8" fillId="2" borderId="23" xfId="0" applyFont="1" applyFill="1" applyBorder="1" applyAlignment="1" applyProtection="1">
      <alignment horizontal="center" vertical="center"/>
    </xf>
    <xf numFmtId="0" fontId="8" fillId="2" borderId="24" xfId="0" applyFont="1" applyFill="1" applyBorder="1" applyAlignment="1" applyProtection="1">
      <alignment horizontal="center" vertical="center"/>
    </xf>
    <xf numFmtId="0" fontId="20" fillId="0" borderId="2" xfId="0" applyFont="1" applyBorder="1" applyAlignment="1" applyProtection="1">
      <alignment horizontal="center" vertical="center"/>
    </xf>
    <xf numFmtId="0" fontId="20" fillId="0" borderId="22" xfId="0" applyFont="1" applyBorder="1" applyAlignment="1" applyProtection="1">
      <alignment horizontal="center" vertical="center"/>
    </xf>
    <xf numFmtId="165" fontId="2" fillId="0" borderId="23" xfId="0" quotePrefix="1" applyNumberFormat="1" applyFont="1" applyBorder="1" applyAlignment="1" applyProtection="1">
      <alignment horizontal="center" vertical="center"/>
    </xf>
    <xf numFmtId="165" fontId="2" fillId="0" borderId="24" xfId="0" quotePrefix="1" applyNumberFormat="1" applyFont="1" applyBorder="1" applyAlignment="1" applyProtection="1">
      <alignment horizontal="center" vertical="center"/>
    </xf>
    <xf numFmtId="165" fontId="2" fillId="0" borderId="23" xfId="0" applyNumberFormat="1" applyFont="1" applyBorder="1" applyAlignment="1" applyProtection="1">
      <alignment horizontal="center" vertical="center"/>
    </xf>
    <xf numFmtId="165" fontId="2" fillId="0" borderId="24" xfId="0" applyNumberFormat="1" applyFont="1" applyBorder="1" applyAlignment="1" applyProtection="1">
      <alignment horizontal="center" vertical="center"/>
    </xf>
    <xf numFmtId="1" fontId="2" fillId="0" borderId="23" xfId="0" quotePrefix="1" applyNumberFormat="1" applyFont="1" applyBorder="1" applyAlignment="1" applyProtection="1">
      <alignment horizontal="center" vertical="center"/>
    </xf>
    <xf numFmtId="1" fontId="2" fillId="0" borderId="24" xfId="0" quotePrefix="1" applyNumberFormat="1" applyFont="1" applyBorder="1" applyAlignment="1" applyProtection="1">
      <alignment horizontal="center" vertical="center"/>
    </xf>
    <xf numFmtId="1" fontId="2" fillId="0" borderId="23" xfId="0" applyNumberFormat="1" applyFont="1" applyBorder="1" applyAlignment="1" applyProtection="1">
      <alignment horizontal="center" vertical="center"/>
    </xf>
    <xf numFmtId="1" fontId="2" fillId="0" borderId="24" xfId="0" applyNumberFormat="1" applyFont="1" applyBorder="1" applyAlignment="1" applyProtection="1">
      <alignment horizontal="center" vertical="center"/>
    </xf>
    <xf numFmtId="0" fontId="2" fillId="0" borderId="25" xfId="0" quotePrefix="1" applyFont="1" applyBorder="1" applyAlignment="1" applyProtection="1">
      <alignment horizontal="center" vertical="center"/>
    </xf>
    <xf numFmtId="0" fontId="2" fillId="0" borderId="26" xfId="0" quotePrefix="1" applyFont="1" applyBorder="1" applyAlignment="1" applyProtection="1">
      <alignment horizontal="center" vertical="center"/>
    </xf>
    <xf numFmtId="0" fontId="2" fillId="0" borderId="25" xfId="0" applyFont="1" applyBorder="1" applyAlignment="1" applyProtection="1">
      <alignment horizontal="center" vertical="center"/>
    </xf>
    <xf numFmtId="0" fontId="2" fillId="0" borderId="26" xfId="0" applyFont="1" applyBorder="1" applyAlignment="1" applyProtection="1">
      <alignment horizontal="center" vertical="center"/>
    </xf>
    <xf numFmtId="0" fontId="15" fillId="2" borderId="0" xfId="0" applyFont="1" applyFill="1" applyAlignment="1" applyProtection="1">
      <alignment horizontal="left" vertical="center"/>
    </xf>
    <xf numFmtId="0" fontId="8" fillId="2" borderId="0" xfId="0" applyFont="1" applyFill="1" applyAlignment="1" applyProtection="1">
      <alignment horizontal="center" vertical="center"/>
    </xf>
    <xf numFmtId="0" fontId="17" fillId="2" borderId="0" xfId="0" applyFont="1" applyFill="1" applyAlignment="1" applyProtection="1">
      <alignment horizontal="left" vertical="center"/>
    </xf>
    <xf numFmtId="14" fontId="17" fillId="2" borderId="0" xfId="0" applyNumberFormat="1" applyFont="1" applyFill="1" applyAlignment="1" applyProtection="1">
      <alignment horizontal="left" vertical="center"/>
    </xf>
    <xf numFmtId="0" fontId="8" fillId="2" borderId="0" xfId="0" applyFont="1" applyFill="1" applyAlignment="1" applyProtection="1">
      <alignment horizontal="left" vertical="center"/>
    </xf>
    <xf numFmtId="14" fontId="16" fillId="2" borderId="0" xfId="0" applyNumberFormat="1" applyFont="1" applyFill="1" applyAlignment="1" applyProtection="1">
      <alignment horizontal="center" vertical="center"/>
    </xf>
    <xf numFmtId="0" fontId="16" fillId="2" borderId="0" xfId="0" applyFont="1" applyFill="1" applyAlignment="1" applyProtection="1">
      <alignment horizontal="center" vertical="center"/>
    </xf>
    <xf numFmtId="165" fontId="20" fillId="0" borderId="39" xfId="0" applyNumberFormat="1" applyFont="1" applyBorder="1" applyAlignment="1" applyProtection="1">
      <alignment horizontal="right" vertical="center"/>
    </xf>
    <xf numFmtId="165" fontId="20" fillId="0" borderId="2" xfId="0" applyNumberFormat="1" applyFont="1" applyBorder="1" applyAlignment="1" applyProtection="1">
      <alignment horizontal="right" vertical="center"/>
    </xf>
    <xf numFmtId="165" fontId="20" fillId="0" borderId="38" xfId="0" applyNumberFormat="1" applyFont="1" applyBorder="1" applyAlignment="1" applyProtection="1">
      <alignment horizontal="right" vertical="center"/>
    </xf>
    <xf numFmtId="2" fontId="20" fillId="0" borderId="39" xfId="0" applyNumberFormat="1" applyFont="1" applyBorder="1" applyAlignment="1" applyProtection="1">
      <alignment horizontal="right" vertical="center"/>
    </xf>
    <xf numFmtId="2" fontId="20" fillId="0" borderId="2" xfId="0" applyNumberFormat="1" applyFont="1" applyBorder="1" applyAlignment="1" applyProtection="1">
      <alignment horizontal="right" vertical="center"/>
    </xf>
    <xf numFmtId="2" fontId="20" fillId="0" borderId="38" xfId="0" applyNumberFormat="1" applyFont="1" applyBorder="1" applyAlignment="1" applyProtection="1">
      <alignment horizontal="right" vertical="center"/>
    </xf>
    <xf numFmtId="2" fontId="2" fillId="0" borderId="23" xfId="0" applyNumberFormat="1" applyFont="1" applyBorder="1" applyAlignment="1" applyProtection="1">
      <alignment horizontal="center" vertical="center"/>
    </xf>
    <xf numFmtId="2" fontId="2" fillId="0" borderId="24" xfId="0" applyNumberFormat="1" applyFont="1" applyBorder="1" applyAlignment="1" applyProtection="1">
      <alignment horizontal="center" vertical="center"/>
    </xf>
    <xf numFmtId="2" fontId="2" fillId="0" borderId="23" xfId="0" quotePrefix="1" applyNumberFormat="1" applyFont="1" applyBorder="1" applyAlignment="1" applyProtection="1">
      <alignment horizontal="center" vertical="center"/>
    </xf>
    <xf numFmtId="2" fontId="2" fillId="0" borderId="24" xfId="0" quotePrefix="1" applyNumberFormat="1" applyFont="1" applyBorder="1" applyAlignment="1" applyProtection="1">
      <alignment horizontal="center" vertical="center"/>
    </xf>
    <xf numFmtId="1" fontId="20" fillId="0" borderId="39" xfId="0" applyNumberFormat="1" applyFont="1" applyBorder="1" applyAlignment="1" applyProtection="1">
      <alignment horizontal="right" vertical="center"/>
    </xf>
    <xf numFmtId="1" fontId="20" fillId="0" borderId="2" xfId="0" applyNumberFormat="1" applyFont="1" applyBorder="1" applyAlignment="1" applyProtection="1">
      <alignment horizontal="right" vertical="center"/>
    </xf>
    <xf numFmtId="1" fontId="20" fillId="0" borderId="38" xfId="0" applyNumberFormat="1" applyFont="1" applyBorder="1" applyAlignment="1" applyProtection="1">
      <alignment horizontal="right" vertical="center"/>
    </xf>
  </cellXfs>
  <cellStyles count="2">
    <cellStyle name="Prozent" xfId="1" builtinId="5"/>
    <cellStyle name="Standard" xfId="0" builtinId="0"/>
  </cellStyles>
  <dxfs count="40"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1391764772191629E-2"/>
          <c:y val="1.6770525196678394E-2"/>
          <c:w val="0.98329971305188513"/>
          <c:h val="0.98322942088379306"/>
        </c:manualLayout>
      </c:layout>
      <c:scatterChart>
        <c:scatterStyle val="lineMarker"/>
        <c:varyColors val="0"/>
        <c:ser>
          <c:idx val="1"/>
          <c:order val="0"/>
          <c:tx>
            <c:v>-1s</c:v>
          </c:tx>
          <c:spPr>
            <a:ln>
              <a:solidFill>
                <a:srgbClr val="92D050"/>
              </a:solidFill>
              <a:prstDash val="solid"/>
            </a:ln>
          </c:spPr>
          <c:marker>
            <c:symbol val="none"/>
          </c:marker>
          <c:xVal>
            <c:numRef>
              <c:f>Tabelle2!$H$7:$H$31</c:f>
              <c:numCache>
                <c:formatCode>General</c:formatCode>
                <c:ptCount val="25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3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B79-4413-9BEE-5EC2690BED14}"/>
            </c:ext>
          </c:extLst>
        </c:ser>
        <c:ser>
          <c:idx val="3"/>
          <c:order val="1"/>
          <c:tx>
            <c:v>-2s</c:v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Tabelle2!$G$7:$G$31</c:f>
              <c:numCache>
                <c:formatCode>General</c:formatCode>
                <c:ptCount val="25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B79-4413-9BEE-5EC2690BED14}"/>
            </c:ext>
          </c:extLst>
        </c:ser>
        <c:ser>
          <c:idx val="4"/>
          <c:order val="2"/>
          <c:tx>
            <c:v>-3s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Tabelle2!$F$7:$F$31</c:f>
              <c:numCache>
                <c:formatCode>General</c:formatCode>
                <c:ptCount val="2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B79-4413-9BEE-5EC2690BED14}"/>
            </c:ext>
          </c:extLst>
        </c:ser>
        <c:ser>
          <c:idx val="5"/>
          <c:order val="3"/>
          <c:tx>
            <c:v>+1s</c:v>
          </c:tx>
          <c:spPr>
            <a:ln>
              <a:solidFill>
                <a:srgbClr val="92D050"/>
              </a:solidFill>
              <a:prstDash val="solid"/>
            </a:ln>
          </c:spPr>
          <c:marker>
            <c:symbol val="none"/>
          </c:marker>
          <c:xVal>
            <c:numRef>
              <c:f>Tabelle2!$J$7:$J$31</c:f>
              <c:numCache>
                <c:formatCode>General</c:formatCode>
                <c:ptCount val="25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5</c:v>
                </c:pt>
                <c:pt idx="19">
                  <c:v>5</c:v>
                </c:pt>
                <c:pt idx="20">
                  <c:v>5</c:v>
                </c:pt>
                <c:pt idx="21">
                  <c:v>5</c:v>
                </c:pt>
                <c:pt idx="22">
                  <c:v>5</c:v>
                </c:pt>
                <c:pt idx="23">
                  <c:v>5</c:v>
                </c:pt>
                <c:pt idx="24">
                  <c:v>5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B79-4413-9BEE-5EC2690BED14}"/>
            </c:ext>
          </c:extLst>
        </c:ser>
        <c:ser>
          <c:idx val="6"/>
          <c:order val="4"/>
          <c:tx>
            <c:v>+2s</c:v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Tabelle2!$K$7:$K$31</c:f>
              <c:numCache>
                <c:formatCode>General</c:formatCode>
                <c:ptCount val="25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  <c:pt idx="5">
                  <c:v>6</c:v>
                </c:pt>
                <c:pt idx="6">
                  <c:v>6</c:v>
                </c:pt>
                <c:pt idx="7">
                  <c:v>6</c:v>
                </c:pt>
                <c:pt idx="8">
                  <c:v>6</c:v>
                </c:pt>
                <c:pt idx="9">
                  <c:v>6</c:v>
                </c:pt>
                <c:pt idx="10">
                  <c:v>6</c:v>
                </c:pt>
                <c:pt idx="11">
                  <c:v>6</c:v>
                </c:pt>
                <c:pt idx="12">
                  <c:v>6</c:v>
                </c:pt>
                <c:pt idx="13">
                  <c:v>6</c:v>
                </c:pt>
                <c:pt idx="14">
                  <c:v>6</c:v>
                </c:pt>
                <c:pt idx="15">
                  <c:v>6</c:v>
                </c:pt>
                <c:pt idx="16">
                  <c:v>6</c:v>
                </c:pt>
                <c:pt idx="17">
                  <c:v>6</c:v>
                </c:pt>
                <c:pt idx="18">
                  <c:v>6</c:v>
                </c:pt>
                <c:pt idx="19">
                  <c:v>6</c:v>
                </c:pt>
                <c:pt idx="20">
                  <c:v>6</c:v>
                </c:pt>
                <c:pt idx="21">
                  <c:v>6</c:v>
                </c:pt>
                <c:pt idx="22">
                  <c:v>6</c:v>
                </c:pt>
                <c:pt idx="23">
                  <c:v>6</c:v>
                </c:pt>
                <c:pt idx="24">
                  <c:v>6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B79-4413-9BEE-5EC2690BED14}"/>
            </c:ext>
          </c:extLst>
        </c:ser>
        <c:ser>
          <c:idx val="7"/>
          <c:order val="5"/>
          <c:tx>
            <c:v>+3s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Tabelle2!$L$7:$L$31</c:f>
              <c:numCache>
                <c:formatCode>General</c:formatCode>
                <c:ptCount val="25"/>
                <c:pt idx="0">
                  <c:v>7</c:v>
                </c:pt>
                <c:pt idx="1">
                  <c:v>7</c:v>
                </c:pt>
                <c:pt idx="2">
                  <c:v>7</c:v>
                </c:pt>
                <c:pt idx="3">
                  <c:v>7</c:v>
                </c:pt>
                <c:pt idx="4">
                  <c:v>7</c:v>
                </c:pt>
                <c:pt idx="5">
                  <c:v>7</c:v>
                </c:pt>
                <c:pt idx="6">
                  <c:v>7</c:v>
                </c:pt>
                <c:pt idx="7">
                  <c:v>7</c:v>
                </c:pt>
                <c:pt idx="8">
                  <c:v>7</c:v>
                </c:pt>
                <c:pt idx="9">
                  <c:v>7</c:v>
                </c:pt>
                <c:pt idx="10">
                  <c:v>7</c:v>
                </c:pt>
                <c:pt idx="11">
                  <c:v>7</c:v>
                </c:pt>
                <c:pt idx="12">
                  <c:v>7</c:v>
                </c:pt>
                <c:pt idx="13">
                  <c:v>7</c:v>
                </c:pt>
                <c:pt idx="14">
                  <c:v>7</c:v>
                </c:pt>
                <c:pt idx="15">
                  <c:v>7</c:v>
                </c:pt>
                <c:pt idx="16">
                  <c:v>7</c:v>
                </c:pt>
                <c:pt idx="17">
                  <c:v>7</c:v>
                </c:pt>
                <c:pt idx="18">
                  <c:v>7</c:v>
                </c:pt>
                <c:pt idx="19">
                  <c:v>7</c:v>
                </c:pt>
                <c:pt idx="20">
                  <c:v>7</c:v>
                </c:pt>
                <c:pt idx="21">
                  <c:v>7</c:v>
                </c:pt>
                <c:pt idx="22">
                  <c:v>7</c:v>
                </c:pt>
                <c:pt idx="23">
                  <c:v>7</c:v>
                </c:pt>
                <c:pt idx="24">
                  <c:v>7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B79-4413-9BEE-5EC2690BED14}"/>
            </c:ext>
          </c:extLst>
        </c:ser>
        <c:ser>
          <c:idx val="2"/>
          <c:order val="6"/>
          <c:tx>
            <c:v>X</c:v>
          </c:tx>
          <c:marker>
            <c:symbol val="none"/>
          </c:marker>
          <c:xVal>
            <c:numRef>
              <c:f>Tabelle2!$I$7:$I$31</c:f>
              <c:numCache>
                <c:formatCode>General</c:formatCode>
                <c:ptCount val="25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  <c:pt idx="12">
                  <c:v>4</c:v>
                </c:pt>
                <c:pt idx="13">
                  <c:v>4</c:v>
                </c:pt>
                <c:pt idx="14">
                  <c:v>4</c:v>
                </c:pt>
                <c:pt idx="15">
                  <c:v>4</c:v>
                </c:pt>
                <c:pt idx="16">
                  <c:v>4</c:v>
                </c:pt>
                <c:pt idx="17">
                  <c:v>4</c:v>
                </c:pt>
                <c:pt idx="18">
                  <c:v>4</c:v>
                </c:pt>
                <c:pt idx="19">
                  <c:v>4</c:v>
                </c:pt>
                <c:pt idx="20">
                  <c:v>4</c:v>
                </c:pt>
                <c:pt idx="21">
                  <c:v>4</c:v>
                </c:pt>
                <c:pt idx="22">
                  <c:v>4</c:v>
                </c:pt>
                <c:pt idx="23">
                  <c:v>4</c:v>
                </c:pt>
                <c:pt idx="24">
                  <c:v>4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B79-4413-9BEE-5EC2690BED14}"/>
            </c:ext>
          </c:extLst>
        </c:ser>
        <c:ser>
          <c:idx val="0"/>
          <c:order val="7"/>
          <c:tx>
            <c:v>Messwerte</c:v>
          </c:tx>
          <c:marker>
            <c:symbol val="circle"/>
            <c:size val="6"/>
            <c:spPr>
              <a:solidFill>
                <a:srgbClr val="FF0000"/>
              </a:solidFill>
              <a:ln w="9525"/>
            </c:spPr>
          </c:marker>
          <c:xVal>
            <c:numRef>
              <c:f>Tabelle2!$E$7:$E$31</c:f>
              <c:numCache>
                <c:formatCode>General</c:formatCode>
                <c:ptCount val="2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1B79-4413-9BEE-5EC2690BED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5315712"/>
        <c:axId val="165317632"/>
      </c:scatterChart>
      <c:valAx>
        <c:axId val="165315712"/>
        <c:scaling>
          <c:orientation val="minMax"/>
          <c:max val="8"/>
          <c:min val="0"/>
        </c:scaling>
        <c:delete val="0"/>
        <c:axPos val="t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one"/>
        <c:spPr>
          <a:ln>
            <a:noFill/>
            <a:prstDash val="sysDash"/>
          </a:ln>
        </c:spPr>
        <c:crossAx val="165317632"/>
        <c:crossesAt val="0"/>
        <c:crossBetween val="midCat"/>
        <c:majorUnit val="1"/>
      </c:valAx>
      <c:valAx>
        <c:axId val="165317632"/>
        <c:scaling>
          <c:orientation val="maxMin"/>
        </c:scaling>
        <c:delete val="0"/>
        <c:axPos val="l"/>
        <c:majorGridlines>
          <c:spPr>
            <a:ln>
              <a:noFill/>
              <a:prstDash val="sysDash"/>
            </a:ln>
          </c:spPr>
        </c:majorGridlines>
        <c:numFmt formatCode="General" sourceLinked="1"/>
        <c:majorTickMark val="out"/>
        <c:minorTickMark val="none"/>
        <c:tickLblPos val="none"/>
        <c:spPr>
          <a:noFill/>
          <a:ln>
            <a:noFill/>
            <a:prstDash val="solid"/>
          </a:ln>
        </c:spPr>
        <c:crossAx val="165315712"/>
        <c:crosses val="autoZero"/>
        <c:crossBetween val="midCat"/>
        <c:maj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0">
      <a:noFill/>
    </a:ln>
  </c:spPr>
  <c:printSettings>
    <c:headerFooter/>
    <c:pageMargins b="0.78740157499999996" l="0.7" r="0.7" t="0.78740157499999996" header="0.3" footer="0.3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"/>
          <c:y val="0"/>
          <c:w val="0.9970072884521981"/>
          <c:h val="1"/>
        </c:manualLayout>
      </c:layout>
      <c:scatterChart>
        <c:scatterStyle val="lineMarker"/>
        <c:varyColors val="0"/>
        <c:ser>
          <c:idx val="1"/>
          <c:order val="0"/>
          <c:tx>
            <c:v>-1s</c:v>
          </c:tx>
          <c:spPr>
            <a:ln>
              <a:solidFill>
                <a:srgbClr val="92D050"/>
              </a:solidFill>
              <a:prstDash val="solid"/>
            </a:ln>
          </c:spPr>
          <c:marker>
            <c:symbol val="none"/>
          </c:marker>
          <c:xVal>
            <c:numRef>
              <c:f>Tabelle2!$H$7:$H$31</c:f>
              <c:numCache>
                <c:formatCode>General</c:formatCode>
                <c:ptCount val="25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3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E3E-4D7D-99EC-8E4C20790C02}"/>
            </c:ext>
          </c:extLst>
        </c:ser>
        <c:ser>
          <c:idx val="3"/>
          <c:order val="1"/>
          <c:tx>
            <c:v>-2s</c:v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Tabelle2!$G$7:$G$31</c:f>
              <c:numCache>
                <c:formatCode>General</c:formatCode>
                <c:ptCount val="25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E3E-4D7D-99EC-8E4C20790C02}"/>
            </c:ext>
          </c:extLst>
        </c:ser>
        <c:ser>
          <c:idx val="4"/>
          <c:order val="2"/>
          <c:tx>
            <c:v>-3s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Tabelle2!$F$7:$F$31</c:f>
              <c:numCache>
                <c:formatCode>General</c:formatCode>
                <c:ptCount val="2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E3E-4D7D-99EC-8E4C20790C02}"/>
            </c:ext>
          </c:extLst>
        </c:ser>
        <c:ser>
          <c:idx val="5"/>
          <c:order val="3"/>
          <c:tx>
            <c:v>+1s</c:v>
          </c:tx>
          <c:spPr>
            <a:ln>
              <a:solidFill>
                <a:srgbClr val="92D050"/>
              </a:solidFill>
              <a:prstDash val="solid"/>
            </a:ln>
          </c:spPr>
          <c:marker>
            <c:symbol val="none"/>
          </c:marker>
          <c:xVal>
            <c:numRef>
              <c:f>Tabelle2!$J$7:$J$31</c:f>
              <c:numCache>
                <c:formatCode>General</c:formatCode>
                <c:ptCount val="25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5</c:v>
                </c:pt>
                <c:pt idx="19">
                  <c:v>5</c:v>
                </c:pt>
                <c:pt idx="20">
                  <c:v>5</c:v>
                </c:pt>
                <c:pt idx="21">
                  <c:v>5</c:v>
                </c:pt>
                <c:pt idx="22">
                  <c:v>5</c:v>
                </c:pt>
                <c:pt idx="23">
                  <c:v>5</c:v>
                </c:pt>
                <c:pt idx="24">
                  <c:v>5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E3E-4D7D-99EC-8E4C20790C02}"/>
            </c:ext>
          </c:extLst>
        </c:ser>
        <c:ser>
          <c:idx val="6"/>
          <c:order val="4"/>
          <c:tx>
            <c:v>+2s</c:v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Tabelle2!$K$7:$K$31</c:f>
              <c:numCache>
                <c:formatCode>General</c:formatCode>
                <c:ptCount val="25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  <c:pt idx="5">
                  <c:v>6</c:v>
                </c:pt>
                <c:pt idx="6">
                  <c:v>6</c:v>
                </c:pt>
                <c:pt idx="7">
                  <c:v>6</c:v>
                </c:pt>
                <c:pt idx="8">
                  <c:v>6</c:v>
                </c:pt>
                <c:pt idx="9">
                  <c:v>6</c:v>
                </c:pt>
                <c:pt idx="10">
                  <c:v>6</c:v>
                </c:pt>
                <c:pt idx="11">
                  <c:v>6</c:v>
                </c:pt>
                <c:pt idx="12">
                  <c:v>6</c:v>
                </c:pt>
                <c:pt idx="13">
                  <c:v>6</c:v>
                </c:pt>
                <c:pt idx="14">
                  <c:v>6</c:v>
                </c:pt>
                <c:pt idx="15">
                  <c:v>6</c:v>
                </c:pt>
                <c:pt idx="16">
                  <c:v>6</c:v>
                </c:pt>
                <c:pt idx="17">
                  <c:v>6</c:v>
                </c:pt>
                <c:pt idx="18">
                  <c:v>6</c:v>
                </c:pt>
                <c:pt idx="19">
                  <c:v>6</c:v>
                </c:pt>
                <c:pt idx="20">
                  <c:v>6</c:v>
                </c:pt>
                <c:pt idx="21">
                  <c:v>6</c:v>
                </c:pt>
                <c:pt idx="22">
                  <c:v>6</c:v>
                </c:pt>
                <c:pt idx="23">
                  <c:v>6</c:v>
                </c:pt>
                <c:pt idx="24">
                  <c:v>6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E3E-4D7D-99EC-8E4C20790C02}"/>
            </c:ext>
          </c:extLst>
        </c:ser>
        <c:ser>
          <c:idx val="7"/>
          <c:order val="5"/>
          <c:tx>
            <c:v>+3s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Tabelle2!$L$7:$L$31</c:f>
              <c:numCache>
                <c:formatCode>General</c:formatCode>
                <c:ptCount val="25"/>
                <c:pt idx="0">
                  <c:v>7</c:v>
                </c:pt>
                <c:pt idx="1">
                  <c:v>7</c:v>
                </c:pt>
                <c:pt idx="2">
                  <c:v>7</c:v>
                </c:pt>
                <c:pt idx="3">
                  <c:v>7</c:v>
                </c:pt>
                <c:pt idx="4">
                  <c:v>7</c:v>
                </c:pt>
                <c:pt idx="5">
                  <c:v>7</c:v>
                </c:pt>
                <c:pt idx="6">
                  <c:v>7</c:v>
                </c:pt>
                <c:pt idx="7">
                  <c:v>7</c:v>
                </c:pt>
                <c:pt idx="8">
                  <c:v>7</c:v>
                </c:pt>
                <c:pt idx="9">
                  <c:v>7</c:v>
                </c:pt>
                <c:pt idx="10">
                  <c:v>7</c:v>
                </c:pt>
                <c:pt idx="11">
                  <c:v>7</c:v>
                </c:pt>
                <c:pt idx="12">
                  <c:v>7</c:v>
                </c:pt>
                <c:pt idx="13">
                  <c:v>7</c:v>
                </c:pt>
                <c:pt idx="14">
                  <c:v>7</c:v>
                </c:pt>
                <c:pt idx="15">
                  <c:v>7</c:v>
                </c:pt>
                <c:pt idx="16">
                  <c:v>7</c:v>
                </c:pt>
                <c:pt idx="17">
                  <c:v>7</c:v>
                </c:pt>
                <c:pt idx="18">
                  <c:v>7</c:v>
                </c:pt>
                <c:pt idx="19">
                  <c:v>7</c:v>
                </c:pt>
                <c:pt idx="20">
                  <c:v>7</c:v>
                </c:pt>
                <c:pt idx="21">
                  <c:v>7</c:v>
                </c:pt>
                <c:pt idx="22">
                  <c:v>7</c:v>
                </c:pt>
                <c:pt idx="23">
                  <c:v>7</c:v>
                </c:pt>
                <c:pt idx="24">
                  <c:v>7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E3E-4D7D-99EC-8E4C20790C02}"/>
            </c:ext>
          </c:extLst>
        </c:ser>
        <c:ser>
          <c:idx val="2"/>
          <c:order val="6"/>
          <c:tx>
            <c:v>X</c:v>
          </c:tx>
          <c:marker>
            <c:symbol val="none"/>
          </c:marker>
          <c:xVal>
            <c:numRef>
              <c:f>Tabelle2!$I$7:$I$31</c:f>
              <c:numCache>
                <c:formatCode>General</c:formatCode>
                <c:ptCount val="25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  <c:pt idx="12">
                  <c:v>4</c:v>
                </c:pt>
                <c:pt idx="13">
                  <c:v>4</c:v>
                </c:pt>
                <c:pt idx="14">
                  <c:v>4</c:v>
                </c:pt>
                <c:pt idx="15">
                  <c:v>4</c:v>
                </c:pt>
                <c:pt idx="16">
                  <c:v>4</c:v>
                </c:pt>
                <c:pt idx="17">
                  <c:v>4</c:v>
                </c:pt>
                <c:pt idx="18">
                  <c:v>4</c:v>
                </c:pt>
                <c:pt idx="19">
                  <c:v>4</c:v>
                </c:pt>
                <c:pt idx="20">
                  <c:v>4</c:v>
                </c:pt>
                <c:pt idx="21">
                  <c:v>4</c:v>
                </c:pt>
                <c:pt idx="22">
                  <c:v>4</c:v>
                </c:pt>
                <c:pt idx="23">
                  <c:v>4</c:v>
                </c:pt>
                <c:pt idx="24">
                  <c:v>4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E3E-4D7D-99EC-8E4C20790C02}"/>
            </c:ext>
          </c:extLst>
        </c:ser>
        <c:ser>
          <c:idx val="0"/>
          <c:order val="7"/>
          <c:tx>
            <c:v>Messwerte</c:v>
          </c:tx>
          <c:marker>
            <c:symbol val="circle"/>
            <c:size val="6"/>
            <c:spPr>
              <a:solidFill>
                <a:srgbClr val="FF0000"/>
              </a:solidFill>
              <a:ln w="9525"/>
            </c:spPr>
          </c:marker>
          <c:xVal>
            <c:numRef>
              <c:f>Tabelle2!$E$511:$E$535</c:f>
              <c:numCache>
                <c:formatCode>General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xVal>
          <c:yVal>
            <c:numRef>
              <c:f>Tabelle2!$D$511:$D$535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1E3E-4D7D-99EC-8E4C20790C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3088256"/>
        <c:axId val="203090176"/>
      </c:scatterChart>
      <c:valAx>
        <c:axId val="203088256"/>
        <c:scaling>
          <c:orientation val="minMax"/>
          <c:max val="8"/>
          <c:min val="0"/>
        </c:scaling>
        <c:delete val="0"/>
        <c:axPos val="t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one"/>
        <c:spPr>
          <a:ln>
            <a:noFill/>
            <a:prstDash val="sysDash"/>
          </a:ln>
        </c:spPr>
        <c:crossAx val="203090176"/>
        <c:crossesAt val="0"/>
        <c:crossBetween val="midCat"/>
        <c:majorUnit val="1"/>
      </c:valAx>
      <c:valAx>
        <c:axId val="203090176"/>
        <c:scaling>
          <c:orientation val="maxMin"/>
        </c:scaling>
        <c:delete val="0"/>
        <c:axPos val="l"/>
        <c:majorGridlines>
          <c:spPr>
            <a:ln>
              <a:noFill/>
              <a:prstDash val="sysDash"/>
            </a:ln>
          </c:spPr>
        </c:majorGridlines>
        <c:numFmt formatCode="General" sourceLinked="1"/>
        <c:majorTickMark val="out"/>
        <c:minorTickMark val="none"/>
        <c:tickLblPos val="none"/>
        <c:spPr>
          <a:noFill/>
          <a:ln>
            <a:noFill/>
            <a:prstDash val="solid"/>
          </a:ln>
        </c:spPr>
        <c:crossAx val="203088256"/>
        <c:crosses val="autoZero"/>
        <c:crossBetween val="midCat"/>
        <c:maj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0">
      <a:noFill/>
    </a:ln>
  </c:spPr>
  <c:printSettings>
    <c:headerFooter/>
    <c:pageMargins b="0.78740157499999996" l="0.7" r="0.7" t="0.78740157499999996" header="0.3" footer="0.3"/>
    <c:pageSetup orientation="portrait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2733501347693662E-3"/>
          <c:y val="0"/>
          <c:w val="0.99241841593970292"/>
          <c:h val="1"/>
        </c:manualLayout>
      </c:layout>
      <c:scatterChart>
        <c:scatterStyle val="lineMarker"/>
        <c:varyColors val="0"/>
        <c:ser>
          <c:idx val="1"/>
          <c:order val="0"/>
          <c:tx>
            <c:v>-1s</c:v>
          </c:tx>
          <c:spPr>
            <a:ln>
              <a:solidFill>
                <a:srgbClr val="92D050"/>
              </a:solidFill>
              <a:prstDash val="solid"/>
            </a:ln>
          </c:spPr>
          <c:marker>
            <c:symbol val="none"/>
          </c:marker>
          <c:xVal>
            <c:numRef>
              <c:f>Tabelle2!$H$7:$H$31</c:f>
              <c:numCache>
                <c:formatCode>General</c:formatCode>
                <c:ptCount val="25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3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CF9-479C-A084-C120737141CD}"/>
            </c:ext>
          </c:extLst>
        </c:ser>
        <c:ser>
          <c:idx val="3"/>
          <c:order val="1"/>
          <c:tx>
            <c:v>-2s</c:v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Tabelle2!$G$7:$G$31</c:f>
              <c:numCache>
                <c:formatCode>General</c:formatCode>
                <c:ptCount val="25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CF9-479C-A084-C120737141CD}"/>
            </c:ext>
          </c:extLst>
        </c:ser>
        <c:ser>
          <c:idx val="4"/>
          <c:order val="2"/>
          <c:tx>
            <c:v>-3s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Tabelle2!$F$7:$F$31</c:f>
              <c:numCache>
                <c:formatCode>General</c:formatCode>
                <c:ptCount val="2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CF9-479C-A084-C120737141CD}"/>
            </c:ext>
          </c:extLst>
        </c:ser>
        <c:ser>
          <c:idx val="5"/>
          <c:order val="3"/>
          <c:tx>
            <c:v>+1s</c:v>
          </c:tx>
          <c:spPr>
            <a:ln>
              <a:solidFill>
                <a:srgbClr val="92D050"/>
              </a:solidFill>
              <a:prstDash val="solid"/>
            </a:ln>
          </c:spPr>
          <c:marker>
            <c:symbol val="none"/>
          </c:marker>
          <c:xVal>
            <c:numRef>
              <c:f>Tabelle2!$J$7:$J$31</c:f>
              <c:numCache>
                <c:formatCode>General</c:formatCode>
                <c:ptCount val="25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5</c:v>
                </c:pt>
                <c:pt idx="19">
                  <c:v>5</c:v>
                </c:pt>
                <c:pt idx="20">
                  <c:v>5</c:v>
                </c:pt>
                <c:pt idx="21">
                  <c:v>5</c:v>
                </c:pt>
                <c:pt idx="22">
                  <c:v>5</c:v>
                </c:pt>
                <c:pt idx="23">
                  <c:v>5</c:v>
                </c:pt>
                <c:pt idx="24">
                  <c:v>5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CF9-479C-A084-C120737141CD}"/>
            </c:ext>
          </c:extLst>
        </c:ser>
        <c:ser>
          <c:idx val="6"/>
          <c:order val="4"/>
          <c:tx>
            <c:v>+2s</c:v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Tabelle2!$K$7:$K$31</c:f>
              <c:numCache>
                <c:formatCode>General</c:formatCode>
                <c:ptCount val="25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  <c:pt idx="5">
                  <c:v>6</c:v>
                </c:pt>
                <c:pt idx="6">
                  <c:v>6</c:v>
                </c:pt>
                <c:pt idx="7">
                  <c:v>6</c:v>
                </c:pt>
                <c:pt idx="8">
                  <c:v>6</c:v>
                </c:pt>
                <c:pt idx="9">
                  <c:v>6</c:v>
                </c:pt>
                <c:pt idx="10">
                  <c:v>6</c:v>
                </c:pt>
                <c:pt idx="11">
                  <c:v>6</c:v>
                </c:pt>
                <c:pt idx="12">
                  <c:v>6</c:v>
                </c:pt>
                <c:pt idx="13">
                  <c:v>6</c:v>
                </c:pt>
                <c:pt idx="14">
                  <c:v>6</c:v>
                </c:pt>
                <c:pt idx="15">
                  <c:v>6</c:v>
                </c:pt>
                <c:pt idx="16">
                  <c:v>6</c:v>
                </c:pt>
                <c:pt idx="17">
                  <c:v>6</c:v>
                </c:pt>
                <c:pt idx="18">
                  <c:v>6</c:v>
                </c:pt>
                <c:pt idx="19">
                  <c:v>6</c:v>
                </c:pt>
                <c:pt idx="20">
                  <c:v>6</c:v>
                </c:pt>
                <c:pt idx="21">
                  <c:v>6</c:v>
                </c:pt>
                <c:pt idx="22">
                  <c:v>6</c:v>
                </c:pt>
                <c:pt idx="23">
                  <c:v>6</c:v>
                </c:pt>
                <c:pt idx="24">
                  <c:v>6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CF9-479C-A084-C120737141CD}"/>
            </c:ext>
          </c:extLst>
        </c:ser>
        <c:ser>
          <c:idx val="7"/>
          <c:order val="5"/>
          <c:tx>
            <c:v>+3s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Tabelle2!$L$7:$L$31</c:f>
              <c:numCache>
                <c:formatCode>General</c:formatCode>
                <c:ptCount val="25"/>
                <c:pt idx="0">
                  <c:v>7</c:v>
                </c:pt>
                <c:pt idx="1">
                  <c:v>7</c:v>
                </c:pt>
                <c:pt idx="2">
                  <c:v>7</c:v>
                </c:pt>
                <c:pt idx="3">
                  <c:v>7</c:v>
                </c:pt>
                <c:pt idx="4">
                  <c:v>7</c:v>
                </c:pt>
                <c:pt idx="5">
                  <c:v>7</c:v>
                </c:pt>
                <c:pt idx="6">
                  <c:v>7</c:v>
                </c:pt>
                <c:pt idx="7">
                  <c:v>7</c:v>
                </c:pt>
                <c:pt idx="8">
                  <c:v>7</c:v>
                </c:pt>
                <c:pt idx="9">
                  <c:v>7</c:v>
                </c:pt>
                <c:pt idx="10">
                  <c:v>7</c:v>
                </c:pt>
                <c:pt idx="11">
                  <c:v>7</c:v>
                </c:pt>
                <c:pt idx="12">
                  <c:v>7</c:v>
                </c:pt>
                <c:pt idx="13">
                  <c:v>7</c:v>
                </c:pt>
                <c:pt idx="14">
                  <c:v>7</c:v>
                </c:pt>
                <c:pt idx="15">
                  <c:v>7</c:v>
                </c:pt>
                <c:pt idx="16">
                  <c:v>7</c:v>
                </c:pt>
                <c:pt idx="17">
                  <c:v>7</c:v>
                </c:pt>
                <c:pt idx="18">
                  <c:v>7</c:v>
                </c:pt>
                <c:pt idx="19">
                  <c:v>7</c:v>
                </c:pt>
                <c:pt idx="20">
                  <c:v>7</c:v>
                </c:pt>
                <c:pt idx="21">
                  <c:v>7</c:v>
                </c:pt>
                <c:pt idx="22">
                  <c:v>7</c:v>
                </c:pt>
                <c:pt idx="23">
                  <c:v>7</c:v>
                </c:pt>
                <c:pt idx="24">
                  <c:v>7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CF9-479C-A084-C120737141CD}"/>
            </c:ext>
          </c:extLst>
        </c:ser>
        <c:ser>
          <c:idx val="2"/>
          <c:order val="6"/>
          <c:tx>
            <c:v>X</c:v>
          </c:tx>
          <c:marker>
            <c:symbol val="none"/>
          </c:marker>
          <c:xVal>
            <c:numRef>
              <c:f>Tabelle2!$I$7:$I$31</c:f>
              <c:numCache>
                <c:formatCode>General</c:formatCode>
                <c:ptCount val="25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  <c:pt idx="12">
                  <c:v>4</c:v>
                </c:pt>
                <c:pt idx="13">
                  <c:v>4</c:v>
                </c:pt>
                <c:pt idx="14">
                  <c:v>4</c:v>
                </c:pt>
                <c:pt idx="15">
                  <c:v>4</c:v>
                </c:pt>
                <c:pt idx="16">
                  <c:v>4</c:v>
                </c:pt>
                <c:pt idx="17">
                  <c:v>4</c:v>
                </c:pt>
                <c:pt idx="18">
                  <c:v>4</c:v>
                </c:pt>
                <c:pt idx="19">
                  <c:v>4</c:v>
                </c:pt>
                <c:pt idx="20">
                  <c:v>4</c:v>
                </c:pt>
                <c:pt idx="21">
                  <c:v>4</c:v>
                </c:pt>
                <c:pt idx="22">
                  <c:v>4</c:v>
                </c:pt>
                <c:pt idx="23">
                  <c:v>4</c:v>
                </c:pt>
                <c:pt idx="24">
                  <c:v>4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CF9-479C-A084-C120737141CD}"/>
            </c:ext>
          </c:extLst>
        </c:ser>
        <c:ser>
          <c:idx val="0"/>
          <c:order val="7"/>
          <c:tx>
            <c:v>Messwerte</c:v>
          </c:tx>
          <c:marker>
            <c:symbol val="circle"/>
            <c:size val="6"/>
            <c:spPr>
              <a:solidFill>
                <a:srgbClr val="FF0000"/>
              </a:solidFill>
              <a:ln w="9525"/>
            </c:spPr>
          </c:marker>
          <c:xVal>
            <c:numRef>
              <c:f>Tabelle2!$E$539:$E$563</c:f>
              <c:numCache>
                <c:formatCode>General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xVal>
          <c:yVal>
            <c:numRef>
              <c:f>Tabelle2!$D$539:$D$563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CF9-479C-A084-C120737141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6847872"/>
        <c:axId val="196858240"/>
      </c:scatterChart>
      <c:valAx>
        <c:axId val="196847872"/>
        <c:scaling>
          <c:orientation val="minMax"/>
          <c:max val="8"/>
          <c:min val="0"/>
        </c:scaling>
        <c:delete val="0"/>
        <c:axPos val="t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one"/>
        <c:spPr>
          <a:ln>
            <a:noFill/>
            <a:prstDash val="sysDash"/>
          </a:ln>
        </c:spPr>
        <c:crossAx val="196858240"/>
        <c:crossesAt val="0"/>
        <c:crossBetween val="midCat"/>
        <c:majorUnit val="1"/>
      </c:valAx>
      <c:valAx>
        <c:axId val="196858240"/>
        <c:scaling>
          <c:orientation val="maxMin"/>
        </c:scaling>
        <c:delete val="0"/>
        <c:axPos val="l"/>
        <c:majorGridlines>
          <c:spPr>
            <a:ln>
              <a:noFill/>
              <a:prstDash val="sysDash"/>
            </a:ln>
          </c:spPr>
        </c:majorGridlines>
        <c:numFmt formatCode="General" sourceLinked="1"/>
        <c:majorTickMark val="out"/>
        <c:minorTickMark val="none"/>
        <c:tickLblPos val="none"/>
        <c:spPr>
          <a:noFill/>
          <a:ln>
            <a:noFill/>
            <a:prstDash val="solid"/>
          </a:ln>
        </c:spPr>
        <c:crossAx val="196847872"/>
        <c:crosses val="autoZero"/>
        <c:crossBetween val="midCat"/>
        <c:maj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0">
      <a:noFill/>
    </a:ln>
  </c:spPr>
  <c:printSettings>
    <c:headerFooter/>
    <c:pageMargins b="0.78740157499999996" l="0.7" r="0.7" t="0.78740157499999996" header="0.3" footer="0.3"/>
    <c:pageSetup orientation="portrait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8464540531742585E-3"/>
          <c:y val="0"/>
          <c:w val="0.99241841593970292"/>
          <c:h val="1"/>
        </c:manualLayout>
      </c:layout>
      <c:scatterChart>
        <c:scatterStyle val="lineMarker"/>
        <c:varyColors val="0"/>
        <c:ser>
          <c:idx val="1"/>
          <c:order val="0"/>
          <c:tx>
            <c:v>-1s</c:v>
          </c:tx>
          <c:spPr>
            <a:ln>
              <a:solidFill>
                <a:srgbClr val="92D050"/>
              </a:solidFill>
              <a:prstDash val="solid"/>
            </a:ln>
          </c:spPr>
          <c:marker>
            <c:symbol val="none"/>
          </c:marker>
          <c:xVal>
            <c:numRef>
              <c:f>Tabelle2!$H$7:$H$31</c:f>
              <c:numCache>
                <c:formatCode>General</c:formatCode>
                <c:ptCount val="25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3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DBE-47C7-8469-624E19D58D32}"/>
            </c:ext>
          </c:extLst>
        </c:ser>
        <c:ser>
          <c:idx val="3"/>
          <c:order val="1"/>
          <c:tx>
            <c:v>-2s</c:v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Tabelle2!$G$7:$G$31</c:f>
              <c:numCache>
                <c:formatCode>General</c:formatCode>
                <c:ptCount val="25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DBE-47C7-8469-624E19D58D32}"/>
            </c:ext>
          </c:extLst>
        </c:ser>
        <c:ser>
          <c:idx val="4"/>
          <c:order val="2"/>
          <c:tx>
            <c:v>-3s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Tabelle2!$F$7:$F$31</c:f>
              <c:numCache>
                <c:formatCode>General</c:formatCode>
                <c:ptCount val="2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DBE-47C7-8469-624E19D58D32}"/>
            </c:ext>
          </c:extLst>
        </c:ser>
        <c:ser>
          <c:idx val="5"/>
          <c:order val="3"/>
          <c:tx>
            <c:v>+1s</c:v>
          </c:tx>
          <c:spPr>
            <a:ln>
              <a:solidFill>
                <a:srgbClr val="92D050"/>
              </a:solidFill>
              <a:prstDash val="solid"/>
            </a:ln>
          </c:spPr>
          <c:marker>
            <c:symbol val="none"/>
          </c:marker>
          <c:xVal>
            <c:numRef>
              <c:f>Tabelle2!$J$7:$J$31</c:f>
              <c:numCache>
                <c:formatCode>General</c:formatCode>
                <c:ptCount val="25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5</c:v>
                </c:pt>
                <c:pt idx="19">
                  <c:v>5</c:v>
                </c:pt>
                <c:pt idx="20">
                  <c:v>5</c:v>
                </c:pt>
                <c:pt idx="21">
                  <c:v>5</c:v>
                </c:pt>
                <c:pt idx="22">
                  <c:v>5</c:v>
                </c:pt>
                <c:pt idx="23">
                  <c:v>5</c:v>
                </c:pt>
                <c:pt idx="24">
                  <c:v>5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DBE-47C7-8469-624E19D58D32}"/>
            </c:ext>
          </c:extLst>
        </c:ser>
        <c:ser>
          <c:idx val="6"/>
          <c:order val="4"/>
          <c:tx>
            <c:v>+2s</c:v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Tabelle2!$K$7:$K$31</c:f>
              <c:numCache>
                <c:formatCode>General</c:formatCode>
                <c:ptCount val="25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  <c:pt idx="5">
                  <c:v>6</c:v>
                </c:pt>
                <c:pt idx="6">
                  <c:v>6</c:v>
                </c:pt>
                <c:pt idx="7">
                  <c:v>6</c:v>
                </c:pt>
                <c:pt idx="8">
                  <c:v>6</c:v>
                </c:pt>
                <c:pt idx="9">
                  <c:v>6</c:v>
                </c:pt>
                <c:pt idx="10">
                  <c:v>6</c:v>
                </c:pt>
                <c:pt idx="11">
                  <c:v>6</c:v>
                </c:pt>
                <c:pt idx="12">
                  <c:v>6</c:v>
                </c:pt>
                <c:pt idx="13">
                  <c:v>6</c:v>
                </c:pt>
                <c:pt idx="14">
                  <c:v>6</c:v>
                </c:pt>
                <c:pt idx="15">
                  <c:v>6</c:v>
                </c:pt>
                <c:pt idx="16">
                  <c:v>6</c:v>
                </c:pt>
                <c:pt idx="17">
                  <c:v>6</c:v>
                </c:pt>
                <c:pt idx="18">
                  <c:v>6</c:v>
                </c:pt>
                <c:pt idx="19">
                  <c:v>6</c:v>
                </c:pt>
                <c:pt idx="20">
                  <c:v>6</c:v>
                </c:pt>
                <c:pt idx="21">
                  <c:v>6</c:v>
                </c:pt>
                <c:pt idx="22">
                  <c:v>6</c:v>
                </c:pt>
                <c:pt idx="23">
                  <c:v>6</c:v>
                </c:pt>
                <c:pt idx="24">
                  <c:v>6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DBE-47C7-8469-624E19D58D32}"/>
            </c:ext>
          </c:extLst>
        </c:ser>
        <c:ser>
          <c:idx val="7"/>
          <c:order val="5"/>
          <c:tx>
            <c:v>+3s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Tabelle2!$L$7:$L$31</c:f>
              <c:numCache>
                <c:formatCode>General</c:formatCode>
                <c:ptCount val="25"/>
                <c:pt idx="0">
                  <c:v>7</c:v>
                </c:pt>
                <c:pt idx="1">
                  <c:v>7</c:v>
                </c:pt>
                <c:pt idx="2">
                  <c:v>7</c:v>
                </c:pt>
                <c:pt idx="3">
                  <c:v>7</c:v>
                </c:pt>
                <c:pt idx="4">
                  <c:v>7</c:v>
                </c:pt>
                <c:pt idx="5">
                  <c:v>7</c:v>
                </c:pt>
                <c:pt idx="6">
                  <c:v>7</c:v>
                </c:pt>
                <c:pt idx="7">
                  <c:v>7</c:v>
                </c:pt>
                <c:pt idx="8">
                  <c:v>7</c:v>
                </c:pt>
                <c:pt idx="9">
                  <c:v>7</c:v>
                </c:pt>
                <c:pt idx="10">
                  <c:v>7</c:v>
                </c:pt>
                <c:pt idx="11">
                  <c:v>7</c:v>
                </c:pt>
                <c:pt idx="12">
                  <c:v>7</c:v>
                </c:pt>
                <c:pt idx="13">
                  <c:v>7</c:v>
                </c:pt>
                <c:pt idx="14">
                  <c:v>7</c:v>
                </c:pt>
                <c:pt idx="15">
                  <c:v>7</c:v>
                </c:pt>
                <c:pt idx="16">
                  <c:v>7</c:v>
                </c:pt>
                <c:pt idx="17">
                  <c:v>7</c:v>
                </c:pt>
                <c:pt idx="18">
                  <c:v>7</c:v>
                </c:pt>
                <c:pt idx="19">
                  <c:v>7</c:v>
                </c:pt>
                <c:pt idx="20">
                  <c:v>7</c:v>
                </c:pt>
                <c:pt idx="21">
                  <c:v>7</c:v>
                </c:pt>
                <c:pt idx="22">
                  <c:v>7</c:v>
                </c:pt>
                <c:pt idx="23">
                  <c:v>7</c:v>
                </c:pt>
                <c:pt idx="24">
                  <c:v>7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DBE-47C7-8469-624E19D58D32}"/>
            </c:ext>
          </c:extLst>
        </c:ser>
        <c:ser>
          <c:idx val="2"/>
          <c:order val="6"/>
          <c:tx>
            <c:v>X</c:v>
          </c:tx>
          <c:marker>
            <c:symbol val="none"/>
          </c:marker>
          <c:xVal>
            <c:numRef>
              <c:f>Tabelle2!$I$7:$I$31</c:f>
              <c:numCache>
                <c:formatCode>General</c:formatCode>
                <c:ptCount val="25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  <c:pt idx="12">
                  <c:v>4</c:v>
                </c:pt>
                <c:pt idx="13">
                  <c:v>4</c:v>
                </c:pt>
                <c:pt idx="14">
                  <c:v>4</c:v>
                </c:pt>
                <c:pt idx="15">
                  <c:v>4</c:v>
                </c:pt>
                <c:pt idx="16">
                  <c:v>4</c:v>
                </c:pt>
                <c:pt idx="17">
                  <c:v>4</c:v>
                </c:pt>
                <c:pt idx="18">
                  <c:v>4</c:v>
                </c:pt>
                <c:pt idx="19">
                  <c:v>4</c:v>
                </c:pt>
                <c:pt idx="20">
                  <c:v>4</c:v>
                </c:pt>
                <c:pt idx="21">
                  <c:v>4</c:v>
                </c:pt>
                <c:pt idx="22">
                  <c:v>4</c:v>
                </c:pt>
                <c:pt idx="23">
                  <c:v>4</c:v>
                </c:pt>
                <c:pt idx="24">
                  <c:v>4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DBE-47C7-8469-624E19D58D32}"/>
            </c:ext>
          </c:extLst>
        </c:ser>
        <c:ser>
          <c:idx val="0"/>
          <c:order val="7"/>
          <c:tx>
            <c:v>Messwerte</c:v>
          </c:tx>
          <c:marker>
            <c:symbol val="circle"/>
            <c:size val="6"/>
            <c:spPr>
              <a:solidFill>
                <a:srgbClr val="FF0000"/>
              </a:solidFill>
              <a:ln w="9525"/>
            </c:spPr>
          </c:marker>
          <c:xVal>
            <c:numRef>
              <c:f>Tabelle2!$E$567:$E$591</c:f>
              <c:numCache>
                <c:formatCode>General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xVal>
          <c:yVal>
            <c:numRef>
              <c:f>Tabelle2!$D$567:$D$591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DBE-47C7-8469-624E19D58D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6973312"/>
        <c:axId val="196974464"/>
      </c:scatterChart>
      <c:valAx>
        <c:axId val="196973312"/>
        <c:scaling>
          <c:orientation val="minMax"/>
          <c:max val="8"/>
          <c:min val="0"/>
        </c:scaling>
        <c:delete val="0"/>
        <c:axPos val="t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one"/>
        <c:spPr>
          <a:ln>
            <a:noFill/>
            <a:prstDash val="sysDash"/>
          </a:ln>
        </c:spPr>
        <c:crossAx val="196974464"/>
        <c:crossesAt val="0"/>
        <c:crossBetween val="midCat"/>
        <c:majorUnit val="1"/>
      </c:valAx>
      <c:valAx>
        <c:axId val="196974464"/>
        <c:scaling>
          <c:orientation val="maxMin"/>
        </c:scaling>
        <c:delete val="0"/>
        <c:axPos val="l"/>
        <c:majorGridlines>
          <c:spPr>
            <a:ln>
              <a:noFill/>
              <a:prstDash val="sysDash"/>
            </a:ln>
          </c:spPr>
        </c:majorGridlines>
        <c:numFmt formatCode="General" sourceLinked="1"/>
        <c:majorTickMark val="out"/>
        <c:minorTickMark val="none"/>
        <c:tickLblPos val="none"/>
        <c:spPr>
          <a:noFill/>
          <a:ln>
            <a:noFill/>
            <a:prstDash val="solid"/>
          </a:ln>
        </c:spPr>
        <c:crossAx val="196973312"/>
        <c:crosses val="autoZero"/>
        <c:crossBetween val="midCat"/>
        <c:maj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0">
      <a:noFill/>
    </a:ln>
  </c:spPr>
  <c:printSettings>
    <c:headerFooter/>
    <c:pageMargins b="0.78740157499999996" l="0.7" r="0.7" t="0.78740157499999996" header="0.3" footer="0.3"/>
    <c:pageSetup orientation="portrait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1474387296306883E-2"/>
          <c:y val="2.4276098388947721E-2"/>
          <c:w val="0.98325370423312053"/>
          <c:h val="0.97572390161105227"/>
        </c:manualLayout>
      </c:layout>
      <c:scatterChart>
        <c:scatterStyle val="lineMarker"/>
        <c:varyColors val="0"/>
        <c:ser>
          <c:idx val="1"/>
          <c:order val="0"/>
          <c:tx>
            <c:v>-1s</c:v>
          </c:tx>
          <c:spPr>
            <a:ln>
              <a:solidFill>
                <a:srgbClr val="92D050"/>
              </a:solidFill>
              <a:prstDash val="solid"/>
            </a:ln>
          </c:spPr>
          <c:marker>
            <c:symbol val="none"/>
          </c:marker>
          <c:xVal>
            <c:numRef>
              <c:f>Tabelle2!$H$7:$H$31</c:f>
              <c:numCache>
                <c:formatCode>General</c:formatCode>
                <c:ptCount val="25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3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2CF-45A4-B8D5-D16040E3DA95}"/>
            </c:ext>
          </c:extLst>
        </c:ser>
        <c:ser>
          <c:idx val="3"/>
          <c:order val="1"/>
          <c:tx>
            <c:v>-2s</c:v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Tabelle2!$G$7:$G$31</c:f>
              <c:numCache>
                <c:formatCode>General</c:formatCode>
                <c:ptCount val="25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2CF-45A4-B8D5-D16040E3DA95}"/>
            </c:ext>
          </c:extLst>
        </c:ser>
        <c:ser>
          <c:idx val="4"/>
          <c:order val="2"/>
          <c:tx>
            <c:v>-3s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Tabelle2!$F$7:$F$31</c:f>
              <c:numCache>
                <c:formatCode>General</c:formatCode>
                <c:ptCount val="2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2CF-45A4-B8D5-D16040E3DA95}"/>
            </c:ext>
          </c:extLst>
        </c:ser>
        <c:ser>
          <c:idx val="5"/>
          <c:order val="3"/>
          <c:tx>
            <c:v>+1s</c:v>
          </c:tx>
          <c:spPr>
            <a:ln>
              <a:solidFill>
                <a:srgbClr val="92D050"/>
              </a:solidFill>
              <a:prstDash val="solid"/>
            </a:ln>
          </c:spPr>
          <c:marker>
            <c:symbol val="none"/>
          </c:marker>
          <c:xVal>
            <c:numRef>
              <c:f>Tabelle2!$J$7:$J$31</c:f>
              <c:numCache>
                <c:formatCode>General</c:formatCode>
                <c:ptCount val="25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5</c:v>
                </c:pt>
                <c:pt idx="19">
                  <c:v>5</c:v>
                </c:pt>
                <c:pt idx="20">
                  <c:v>5</c:v>
                </c:pt>
                <c:pt idx="21">
                  <c:v>5</c:v>
                </c:pt>
                <c:pt idx="22">
                  <c:v>5</c:v>
                </c:pt>
                <c:pt idx="23">
                  <c:v>5</c:v>
                </c:pt>
                <c:pt idx="24">
                  <c:v>5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2CF-45A4-B8D5-D16040E3DA95}"/>
            </c:ext>
          </c:extLst>
        </c:ser>
        <c:ser>
          <c:idx val="6"/>
          <c:order val="4"/>
          <c:tx>
            <c:v>+2s</c:v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Tabelle2!$K$7:$K$31</c:f>
              <c:numCache>
                <c:formatCode>General</c:formatCode>
                <c:ptCount val="25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  <c:pt idx="5">
                  <c:v>6</c:v>
                </c:pt>
                <c:pt idx="6">
                  <c:v>6</c:v>
                </c:pt>
                <c:pt idx="7">
                  <c:v>6</c:v>
                </c:pt>
                <c:pt idx="8">
                  <c:v>6</c:v>
                </c:pt>
                <c:pt idx="9">
                  <c:v>6</c:v>
                </c:pt>
                <c:pt idx="10">
                  <c:v>6</c:v>
                </c:pt>
                <c:pt idx="11">
                  <c:v>6</c:v>
                </c:pt>
                <c:pt idx="12">
                  <c:v>6</c:v>
                </c:pt>
                <c:pt idx="13">
                  <c:v>6</c:v>
                </c:pt>
                <c:pt idx="14">
                  <c:v>6</c:v>
                </c:pt>
                <c:pt idx="15">
                  <c:v>6</c:v>
                </c:pt>
                <c:pt idx="16">
                  <c:v>6</c:v>
                </c:pt>
                <c:pt idx="17">
                  <c:v>6</c:v>
                </c:pt>
                <c:pt idx="18">
                  <c:v>6</c:v>
                </c:pt>
                <c:pt idx="19">
                  <c:v>6</c:v>
                </c:pt>
                <c:pt idx="20">
                  <c:v>6</c:v>
                </c:pt>
                <c:pt idx="21">
                  <c:v>6</c:v>
                </c:pt>
                <c:pt idx="22">
                  <c:v>6</c:v>
                </c:pt>
                <c:pt idx="23">
                  <c:v>6</c:v>
                </c:pt>
                <c:pt idx="24">
                  <c:v>6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2CF-45A4-B8D5-D16040E3DA95}"/>
            </c:ext>
          </c:extLst>
        </c:ser>
        <c:ser>
          <c:idx val="7"/>
          <c:order val="5"/>
          <c:tx>
            <c:v>+3s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Tabelle2!$L$7:$L$31</c:f>
              <c:numCache>
                <c:formatCode>General</c:formatCode>
                <c:ptCount val="25"/>
                <c:pt idx="0">
                  <c:v>7</c:v>
                </c:pt>
                <c:pt idx="1">
                  <c:v>7</c:v>
                </c:pt>
                <c:pt idx="2">
                  <c:v>7</c:v>
                </c:pt>
                <c:pt idx="3">
                  <c:v>7</c:v>
                </c:pt>
                <c:pt idx="4">
                  <c:v>7</c:v>
                </c:pt>
                <c:pt idx="5">
                  <c:v>7</c:v>
                </c:pt>
                <c:pt idx="6">
                  <c:v>7</c:v>
                </c:pt>
                <c:pt idx="7">
                  <c:v>7</c:v>
                </c:pt>
                <c:pt idx="8">
                  <c:v>7</c:v>
                </c:pt>
                <c:pt idx="9">
                  <c:v>7</c:v>
                </c:pt>
                <c:pt idx="10">
                  <c:v>7</c:v>
                </c:pt>
                <c:pt idx="11">
                  <c:v>7</c:v>
                </c:pt>
                <c:pt idx="12">
                  <c:v>7</c:v>
                </c:pt>
                <c:pt idx="13">
                  <c:v>7</c:v>
                </c:pt>
                <c:pt idx="14">
                  <c:v>7</c:v>
                </c:pt>
                <c:pt idx="15">
                  <c:v>7</c:v>
                </c:pt>
                <c:pt idx="16">
                  <c:v>7</c:v>
                </c:pt>
                <c:pt idx="17">
                  <c:v>7</c:v>
                </c:pt>
                <c:pt idx="18">
                  <c:v>7</c:v>
                </c:pt>
                <c:pt idx="19">
                  <c:v>7</c:v>
                </c:pt>
                <c:pt idx="20">
                  <c:v>7</c:v>
                </c:pt>
                <c:pt idx="21">
                  <c:v>7</c:v>
                </c:pt>
                <c:pt idx="22">
                  <c:v>7</c:v>
                </c:pt>
                <c:pt idx="23">
                  <c:v>7</c:v>
                </c:pt>
                <c:pt idx="24">
                  <c:v>7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2CF-45A4-B8D5-D16040E3DA95}"/>
            </c:ext>
          </c:extLst>
        </c:ser>
        <c:ser>
          <c:idx val="2"/>
          <c:order val="6"/>
          <c:tx>
            <c:v>X</c:v>
          </c:tx>
          <c:marker>
            <c:symbol val="none"/>
          </c:marker>
          <c:xVal>
            <c:numRef>
              <c:f>Tabelle2!$I$7:$I$31</c:f>
              <c:numCache>
                <c:formatCode>General</c:formatCode>
                <c:ptCount val="25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  <c:pt idx="12">
                  <c:v>4</c:v>
                </c:pt>
                <c:pt idx="13">
                  <c:v>4</c:v>
                </c:pt>
                <c:pt idx="14">
                  <c:v>4</c:v>
                </c:pt>
                <c:pt idx="15">
                  <c:v>4</c:v>
                </c:pt>
                <c:pt idx="16">
                  <c:v>4</c:v>
                </c:pt>
                <c:pt idx="17">
                  <c:v>4</c:v>
                </c:pt>
                <c:pt idx="18">
                  <c:v>4</c:v>
                </c:pt>
                <c:pt idx="19">
                  <c:v>4</c:v>
                </c:pt>
                <c:pt idx="20">
                  <c:v>4</c:v>
                </c:pt>
                <c:pt idx="21">
                  <c:v>4</c:v>
                </c:pt>
                <c:pt idx="22">
                  <c:v>4</c:v>
                </c:pt>
                <c:pt idx="23">
                  <c:v>4</c:v>
                </c:pt>
                <c:pt idx="24">
                  <c:v>4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2CF-45A4-B8D5-D16040E3DA95}"/>
            </c:ext>
          </c:extLst>
        </c:ser>
        <c:ser>
          <c:idx val="0"/>
          <c:order val="7"/>
          <c:tx>
            <c:v>Messwerte</c:v>
          </c:tx>
          <c:marker>
            <c:symbol val="circle"/>
            <c:size val="6"/>
            <c:spPr>
              <a:solidFill>
                <a:srgbClr val="FF0000"/>
              </a:solidFill>
              <a:ln w="9525"/>
            </c:spPr>
          </c:marker>
          <c:xVal>
            <c:numRef>
              <c:f>Tabelle2!$E$595:$E$619</c:f>
              <c:numCache>
                <c:formatCode>General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xVal>
          <c:yVal>
            <c:numRef>
              <c:f>Tabelle2!$D$595:$D$619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2CF-45A4-B8D5-D16040E3DA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3446912"/>
        <c:axId val="203461376"/>
      </c:scatterChart>
      <c:valAx>
        <c:axId val="203446912"/>
        <c:scaling>
          <c:orientation val="minMax"/>
          <c:max val="8"/>
          <c:min val="0"/>
        </c:scaling>
        <c:delete val="0"/>
        <c:axPos val="t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one"/>
        <c:spPr>
          <a:ln>
            <a:noFill/>
            <a:prstDash val="sysDash"/>
          </a:ln>
        </c:spPr>
        <c:crossAx val="203461376"/>
        <c:crossesAt val="0"/>
        <c:crossBetween val="midCat"/>
        <c:majorUnit val="1"/>
      </c:valAx>
      <c:valAx>
        <c:axId val="203461376"/>
        <c:scaling>
          <c:orientation val="maxMin"/>
        </c:scaling>
        <c:delete val="0"/>
        <c:axPos val="l"/>
        <c:majorGridlines>
          <c:spPr>
            <a:ln>
              <a:noFill/>
              <a:prstDash val="sysDash"/>
            </a:ln>
          </c:spPr>
        </c:majorGridlines>
        <c:numFmt formatCode="General" sourceLinked="1"/>
        <c:majorTickMark val="out"/>
        <c:minorTickMark val="none"/>
        <c:tickLblPos val="none"/>
        <c:spPr>
          <a:noFill/>
          <a:ln>
            <a:noFill/>
            <a:prstDash val="solid"/>
          </a:ln>
        </c:spPr>
        <c:crossAx val="203446912"/>
        <c:crosses val="autoZero"/>
        <c:crossBetween val="midCat"/>
        <c:maj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0">
      <a:noFill/>
    </a:ln>
  </c:spPr>
  <c:printSettings>
    <c:headerFooter/>
    <c:pageMargins b="0.78740157499999996" l="0.7" r="0.7" t="0.78740157499999996" header="0.3" footer="0.3"/>
    <c:pageSetup orientation="portrait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5997914644231115E-2"/>
          <c:y val="4.1660780939057021E-2"/>
          <c:w val="0.98400191908143209"/>
          <c:h val="0.95737061663967704"/>
        </c:manualLayout>
      </c:layout>
      <c:scatterChart>
        <c:scatterStyle val="lineMarker"/>
        <c:varyColors val="0"/>
        <c:ser>
          <c:idx val="1"/>
          <c:order val="0"/>
          <c:tx>
            <c:v>-1s</c:v>
          </c:tx>
          <c:spPr>
            <a:ln>
              <a:solidFill>
                <a:srgbClr val="92D050"/>
              </a:solidFill>
              <a:prstDash val="solid"/>
            </a:ln>
          </c:spPr>
          <c:marker>
            <c:symbol val="none"/>
          </c:marker>
          <c:xVal>
            <c:numRef>
              <c:f>Tabelle2!$H$7:$H$31</c:f>
              <c:numCache>
                <c:formatCode>General</c:formatCode>
                <c:ptCount val="25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3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DB1-4009-8DB5-AF314E554F6D}"/>
            </c:ext>
          </c:extLst>
        </c:ser>
        <c:ser>
          <c:idx val="3"/>
          <c:order val="1"/>
          <c:tx>
            <c:v>-2s</c:v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Tabelle2!$G$7:$G$31</c:f>
              <c:numCache>
                <c:formatCode>General</c:formatCode>
                <c:ptCount val="25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DB1-4009-8DB5-AF314E554F6D}"/>
            </c:ext>
          </c:extLst>
        </c:ser>
        <c:ser>
          <c:idx val="4"/>
          <c:order val="2"/>
          <c:tx>
            <c:v>-3s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Tabelle2!$F$7:$F$31</c:f>
              <c:numCache>
                <c:formatCode>General</c:formatCode>
                <c:ptCount val="2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DB1-4009-8DB5-AF314E554F6D}"/>
            </c:ext>
          </c:extLst>
        </c:ser>
        <c:ser>
          <c:idx val="5"/>
          <c:order val="3"/>
          <c:tx>
            <c:v>+1s</c:v>
          </c:tx>
          <c:spPr>
            <a:ln>
              <a:solidFill>
                <a:srgbClr val="92D050"/>
              </a:solidFill>
              <a:prstDash val="solid"/>
            </a:ln>
          </c:spPr>
          <c:marker>
            <c:symbol val="none"/>
          </c:marker>
          <c:xVal>
            <c:numRef>
              <c:f>Tabelle2!$J$7:$J$31</c:f>
              <c:numCache>
                <c:formatCode>General</c:formatCode>
                <c:ptCount val="25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5</c:v>
                </c:pt>
                <c:pt idx="19">
                  <c:v>5</c:v>
                </c:pt>
                <c:pt idx="20">
                  <c:v>5</c:v>
                </c:pt>
                <c:pt idx="21">
                  <c:v>5</c:v>
                </c:pt>
                <c:pt idx="22">
                  <c:v>5</c:v>
                </c:pt>
                <c:pt idx="23">
                  <c:v>5</c:v>
                </c:pt>
                <c:pt idx="24">
                  <c:v>5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DB1-4009-8DB5-AF314E554F6D}"/>
            </c:ext>
          </c:extLst>
        </c:ser>
        <c:ser>
          <c:idx val="6"/>
          <c:order val="4"/>
          <c:tx>
            <c:v>+2s</c:v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Tabelle2!$K$7:$K$31</c:f>
              <c:numCache>
                <c:formatCode>General</c:formatCode>
                <c:ptCount val="25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  <c:pt idx="5">
                  <c:v>6</c:v>
                </c:pt>
                <c:pt idx="6">
                  <c:v>6</c:v>
                </c:pt>
                <c:pt idx="7">
                  <c:v>6</c:v>
                </c:pt>
                <c:pt idx="8">
                  <c:v>6</c:v>
                </c:pt>
                <c:pt idx="9">
                  <c:v>6</c:v>
                </c:pt>
                <c:pt idx="10">
                  <c:v>6</c:v>
                </c:pt>
                <c:pt idx="11">
                  <c:v>6</c:v>
                </c:pt>
                <c:pt idx="12">
                  <c:v>6</c:v>
                </c:pt>
                <c:pt idx="13">
                  <c:v>6</c:v>
                </c:pt>
                <c:pt idx="14">
                  <c:v>6</c:v>
                </c:pt>
                <c:pt idx="15">
                  <c:v>6</c:v>
                </c:pt>
                <c:pt idx="16">
                  <c:v>6</c:v>
                </c:pt>
                <c:pt idx="17">
                  <c:v>6</c:v>
                </c:pt>
                <c:pt idx="18">
                  <c:v>6</c:v>
                </c:pt>
                <c:pt idx="19">
                  <c:v>6</c:v>
                </c:pt>
                <c:pt idx="20">
                  <c:v>6</c:v>
                </c:pt>
                <c:pt idx="21">
                  <c:v>6</c:v>
                </c:pt>
                <c:pt idx="22">
                  <c:v>6</c:v>
                </c:pt>
                <c:pt idx="23">
                  <c:v>6</c:v>
                </c:pt>
                <c:pt idx="24">
                  <c:v>6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DB1-4009-8DB5-AF314E554F6D}"/>
            </c:ext>
          </c:extLst>
        </c:ser>
        <c:ser>
          <c:idx val="7"/>
          <c:order val="5"/>
          <c:tx>
            <c:v>+3s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Tabelle2!$L$7:$L$31</c:f>
              <c:numCache>
                <c:formatCode>General</c:formatCode>
                <c:ptCount val="25"/>
                <c:pt idx="0">
                  <c:v>7</c:v>
                </c:pt>
                <c:pt idx="1">
                  <c:v>7</c:v>
                </c:pt>
                <c:pt idx="2">
                  <c:v>7</c:v>
                </c:pt>
                <c:pt idx="3">
                  <c:v>7</c:v>
                </c:pt>
                <c:pt idx="4">
                  <c:v>7</c:v>
                </c:pt>
                <c:pt idx="5">
                  <c:v>7</c:v>
                </c:pt>
                <c:pt idx="6">
                  <c:v>7</c:v>
                </c:pt>
                <c:pt idx="7">
                  <c:v>7</c:v>
                </c:pt>
                <c:pt idx="8">
                  <c:v>7</c:v>
                </c:pt>
                <c:pt idx="9">
                  <c:v>7</c:v>
                </c:pt>
                <c:pt idx="10">
                  <c:v>7</c:v>
                </c:pt>
                <c:pt idx="11">
                  <c:v>7</c:v>
                </c:pt>
                <c:pt idx="12">
                  <c:v>7</c:v>
                </c:pt>
                <c:pt idx="13">
                  <c:v>7</c:v>
                </c:pt>
                <c:pt idx="14">
                  <c:v>7</c:v>
                </c:pt>
                <c:pt idx="15">
                  <c:v>7</c:v>
                </c:pt>
                <c:pt idx="16">
                  <c:v>7</c:v>
                </c:pt>
                <c:pt idx="17">
                  <c:v>7</c:v>
                </c:pt>
                <c:pt idx="18">
                  <c:v>7</c:v>
                </c:pt>
                <c:pt idx="19">
                  <c:v>7</c:v>
                </c:pt>
                <c:pt idx="20">
                  <c:v>7</c:v>
                </c:pt>
                <c:pt idx="21">
                  <c:v>7</c:v>
                </c:pt>
                <c:pt idx="22">
                  <c:v>7</c:v>
                </c:pt>
                <c:pt idx="23">
                  <c:v>7</c:v>
                </c:pt>
                <c:pt idx="24">
                  <c:v>7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DB1-4009-8DB5-AF314E554F6D}"/>
            </c:ext>
          </c:extLst>
        </c:ser>
        <c:ser>
          <c:idx val="2"/>
          <c:order val="6"/>
          <c:tx>
            <c:v>X</c:v>
          </c:tx>
          <c:marker>
            <c:symbol val="none"/>
          </c:marker>
          <c:xVal>
            <c:numRef>
              <c:f>Tabelle2!$I$7:$I$31</c:f>
              <c:numCache>
                <c:formatCode>General</c:formatCode>
                <c:ptCount val="25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  <c:pt idx="12">
                  <c:v>4</c:v>
                </c:pt>
                <c:pt idx="13">
                  <c:v>4</c:v>
                </c:pt>
                <c:pt idx="14">
                  <c:v>4</c:v>
                </c:pt>
                <c:pt idx="15">
                  <c:v>4</c:v>
                </c:pt>
                <c:pt idx="16">
                  <c:v>4</c:v>
                </c:pt>
                <c:pt idx="17">
                  <c:v>4</c:v>
                </c:pt>
                <c:pt idx="18">
                  <c:v>4</c:v>
                </c:pt>
                <c:pt idx="19">
                  <c:v>4</c:v>
                </c:pt>
                <c:pt idx="20">
                  <c:v>4</c:v>
                </c:pt>
                <c:pt idx="21">
                  <c:v>4</c:v>
                </c:pt>
                <c:pt idx="22">
                  <c:v>4</c:v>
                </c:pt>
                <c:pt idx="23">
                  <c:v>4</c:v>
                </c:pt>
                <c:pt idx="24">
                  <c:v>4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DB1-4009-8DB5-AF314E554F6D}"/>
            </c:ext>
          </c:extLst>
        </c:ser>
        <c:ser>
          <c:idx val="0"/>
          <c:order val="7"/>
          <c:tx>
            <c:v>Messwerte</c:v>
          </c:tx>
          <c:marker>
            <c:symbol val="circle"/>
            <c:size val="6"/>
            <c:spPr>
              <a:solidFill>
                <a:srgbClr val="FF0000"/>
              </a:solidFill>
              <a:ln w="9525"/>
            </c:spPr>
          </c:marker>
          <c:xVal>
            <c:numRef>
              <c:f>Tabelle2!$E$623:$E$647</c:f>
              <c:numCache>
                <c:formatCode>General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xVal>
          <c:yVal>
            <c:numRef>
              <c:f>Tabelle2!$D$623:$D$647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DB1-4009-8DB5-AF314E554F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3382784"/>
        <c:axId val="203384704"/>
      </c:scatterChart>
      <c:valAx>
        <c:axId val="203382784"/>
        <c:scaling>
          <c:orientation val="minMax"/>
          <c:max val="8"/>
          <c:min val="0"/>
        </c:scaling>
        <c:delete val="0"/>
        <c:axPos val="t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one"/>
        <c:spPr>
          <a:ln>
            <a:noFill/>
            <a:prstDash val="sysDash"/>
          </a:ln>
        </c:spPr>
        <c:crossAx val="203384704"/>
        <c:crossesAt val="0"/>
        <c:crossBetween val="midCat"/>
        <c:majorUnit val="1"/>
      </c:valAx>
      <c:valAx>
        <c:axId val="203384704"/>
        <c:scaling>
          <c:orientation val="maxMin"/>
        </c:scaling>
        <c:delete val="0"/>
        <c:axPos val="l"/>
        <c:majorGridlines>
          <c:spPr>
            <a:ln>
              <a:noFill/>
              <a:prstDash val="sysDash"/>
            </a:ln>
          </c:spPr>
        </c:majorGridlines>
        <c:numFmt formatCode="General" sourceLinked="1"/>
        <c:majorTickMark val="out"/>
        <c:minorTickMark val="none"/>
        <c:tickLblPos val="none"/>
        <c:spPr>
          <a:noFill/>
          <a:ln>
            <a:noFill/>
            <a:prstDash val="solid"/>
          </a:ln>
        </c:spPr>
        <c:crossAx val="203382784"/>
        <c:crosses val="autoZero"/>
        <c:crossBetween val="midCat"/>
        <c:maj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0">
      <a:noFill/>
    </a:ln>
  </c:spPr>
  <c:printSettings>
    <c:headerFooter/>
    <c:pageMargins b="0.78740157499999996" l="0.7" r="0.7" t="0.78740157499999996" header="0.3" footer="0.3"/>
    <c:pageSetup orientation="portrait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2733501347693662E-3"/>
          <c:y val="3.7251130549813488E-3"/>
          <c:w val="0.99241841593970292"/>
          <c:h val="0.99439663801213907"/>
        </c:manualLayout>
      </c:layout>
      <c:scatterChart>
        <c:scatterStyle val="lineMarker"/>
        <c:varyColors val="0"/>
        <c:ser>
          <c:idx val="1"/>
          <c:order val="0"/>
          <c:tx>
            <c:v>-1s</c:v>
          </c:tx>
          <c:spPr>
            <a:ln>
              <a:solidFill>
                <a:srgbClr val="92D050"/>
              </a:solidFill>
              <a:prstDash val="solid"/>
            </a:ln>
          </c:spPr>
          <c:marker>
            <c:symbol val="none"/>
          </c:marker>
          <c:xVal>
            <c:numRef>
              <c:f>Tabelle2!$H$7:$H$31</c:f>
              <c:numCache>
                <c:formatCode>General</c:formatCode>
                <c:ptCount val="25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3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B3D-4ACE-918D-76141BF165E6}"/>
            </c:ext>
          </c:extLst>
        </c:ser>
        <c:ser>
          <c:idx val="3"/>
          <c:order val="1"/>
          <c:tx>
            <c:v>-2s</c:v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Tabelle2!$G$7:$G$31</c:f>
              <c:numCache>
                <c:formatCode>General</c:formatCode>
                <c:ptCount val="25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B3D-4ACE-918D-76141BF165E6}"/>
            </c:ext>
          </c:extLst>
        </c:ser>
        <c:ser>
          <c:idx val="4"/>
          <c:order val="2"/>
          <c:tx>
            <c:v>-3s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Tabelle2!$F$7:$F$31</c:f>
              <c:numCache>
                <c:formatCode>General</c:formatCode>
                <c:ptCount val="2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B3D-4ACE-918D-76141BF165E6}"/>
            </c:ext>
          </c:extLst>
        </c:ser>
        <c:ser>
          <c:idx val="5"/>
          <c:order val="3"/>
          <c:tx>
            <c:v>+1s</c:v>
          </c:tx>
          <c:spPr>
            <a:ln>
              <a:solidFill>
                <a:srgbClr val="92D050"/>
              </a:solidFill>
              <a:prstDash val="solid"/>
            </a:ln>
          </c:spPr>
          <c:marker>
            <c:symbol val="none"/>
          </c:marker>
          <c:xVal>
            <c:numRef>
              <c:f>Tabelle2!$J$7:$J$31</c:f>
              <c:numCache>
                <c:formatCode>General</c:formatCode>
                <c:ptCount val="25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5</c:v>
                </c:pt>
                <c:pt idx="19">
                  <c:v>5</c:v>
                </c:pt>
                <c:pt idx="20">
                  <c:v>5</c:v>
                </c:pt>
                <c:pt idx="21">
                  <c:v>5</c:v>
                </c:pt>
                <c:pt idx="22">
                  <c:v>5</c:v>
                </c:pt>
                <c:pt idx="23">
                  <c:v>5</c:v>
                </c:pt>
                <c:pt idx="24">
                  <c:v>5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B3D-4ACE-918D-76141BF165E6}"/>
            </c:ext>
          </c:extLst>
        </c:ser>
        <c:ser>
          <c:idx val="6"/>
          <c:order val="4"/>
          <c:tx>
            <c:v>+2s</c:v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Tabelle2!$K$7:$K$31</c:f>
              <c:numCache>
                <c:formatCode>General</c:formatCode>
                <c:ptCount val="25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  <c:pt idx="5">
                  <c:v>6</c:v>
                </c:pt>
                <c:pt idx="6">
                  <c:v>6</c:v>
                </c:pt>
                <c:pt idx="7">
                  <c:v>6</c:v>
                </c:pt>
                <c:pt idx="8">
                  <c:v>6</c:v>
                </c:pt>
                <c:pt idx="9">
                  <c:v>6</c:v>
                </c:pt>
                <c:pt idx="10">
                  <c:v>6</c:v>
                </c:pt>
                <c:pt idx="11">
                  <c:v>6</c:v>
                </c:pt>
                <c:pt idx="12">
                  <c:v>6</c:v>
                </c:pt>
                <c:pt idx="13">
                  <c:v>6</c:v>
                </c:pt>
                <c:pt idx="14">
                  <c:v>6</c:v>
                </c:pt>
                <c:pt idx="15">
                  <c:v>6</c:v>
                </c:pt>
                <c:pt idx="16">
                  <c:v>6</c:v>
                </c:pt>
                <c:pt idx="17">
                  <c:v>6</c:v>
                </c:pt>
                <c:pt idx="18">
                  <c:v>6</c:v>
                </c:pt>
                <c:pt idx="19">
                  <c:v>6</c:v>
                </c:pt>
                <c:pt idx="20">
                  <c:v>6</c:v>
                </c:pt>
                <c:pt idx="21">
                  <c:v>6</c:v>
                </c:pt>
                <c:pt idx="22">
                  <c:v>6</c:v>
                </c:pt>
                <c:pt idx="23">
                  <c:v>6</c:v>
                </c:pt>
                <c:pt idx="24">
                  <c:v>6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B3D-4ACE-918D-76141BF165E6}"/>
            </c:ext>
          </c:extLst>
        </c:ser>
        <c:ser>
          <c:idx val="7"/>
          <c:order val="5"/>
          <c:tx>
            <c:v>+3s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Tabelle2!$L$7:$L$31</c:f>
              <c:numCache>
                <c:formatCode>General</c:formatCode>
                <c:ptCount val="25"/>
                <c:pt idx="0">
                  <c:v>7</c:v>
                </c:pt>
                <c:pt idx="1">
                  <c:v>7</c:v>
                </c:pt>
                <c:pt idx="2">
                  <c:v>7</c:v>
                </c:pt>
                <c:pt idx="3">
                  <c:v>7</c:v>
                </c:pt>
                <c:pt idx="4">
                  <c:v>7</c:v>
                </c:pt>
                <c:pt idx="5">
                  <c:v>7</c:v>
                </c:pt>
                <c:pt idx="6">
                  <c:v>7</c:v>
                </c:pt>
                <c:pt idx="7">
                  <c:v>7</c:v>
                </c:pt>
                <c:pt idx="8">
                  <c:v>7</c:v>
                </c:pt>
                <c:pt idx="9">
                  <c:v>7</c:v>
                </c:pt>
                <c:pt idx="10">
                  <c:v>7</c:v>
                </c:pt>
                <c:pt idx="11">
                  <c:v>7</c:v>
                </c:pt>
                <c:pt idx="12">
                  <c:v>7</c:v>
                </c:pt>
                <c:pt idx="13">
                  <c:v>7</c:v>
                </c:pt>
                <c:pt idx="14">
                  <c:v>7</c:v>
                </c:pt>
                <c:pt idx="15">
                  <c:v>7</c:v>
                </c:pt>
                <c:pt idx="16">
                  <c:v>7</c:v>
                </c:pt>
                <c:pt idx="17">
                  <c:v>7</c:v>
                </c:pt>
                <c:pt idx="18">
                  <c:v>7</c:v>
                </c:pt>
                <c:pt idx="19">
                  <c:v>7</c:v>
                </c:pt>
                <c:pt idx="20">
                  <c:v>7</c:v>
                </c:pt>
                <c:pt idx="21">
                  <c:v>7</c:v>
                </c:pt>
                <c:pt idx="22">
                  <c:v>7</c:v>
                </c:pt>
                <c:pt idx="23">
                  <c:v>7</c:v>
                </c:pt>
                <c:pt idx="24">
                  <c:v>7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B3D-4ACE-918D-76141BF165E6}"/>
            </c:ext>
          </c:extLst>
        </c:ser>
        <c:ser>
          <c:idx val="2"/>
          <c:order val="6"/>
          <c:tx>
            <c:v>X</c:v>
          </c:tx>
          <c:marker>
            <c:symbol val="none"/>
          </c:marker>
          <c:xVal>
            <c:numRef>
              <c:f>Tabelle2!$I$7:$I$31</c:f>
              <c:numCache>
                <c:formatCode>General</c:formatCode>
                <c:ptCount val="25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  <c:pt idx="12">
                  <c:v>4</c:v>
                </c:pt>
                <c:pt idx="13">
                  <c:v>4</c:v>
                </c:pt>
                <c:pt idx="14">
                  <c:v>4</c:v>
                </c:pt>
                <c:pt idx="15">
                  <c:v>4</c:v>
                </c:pt>
                <c:pt idx="16">
                  <c:v>4</c:v>
                </c:pt>
                <c:pt idx="17">
                  <c:v>4</c:v>
                </c:pt>
                <c:pt idx="18">
                  <c:v>4</c:v>
                </c:pt>
                <c:pt idx="19">
                  <c:v>4</c:v>
                </c:pt>
                <c:pt idx="20">
                  <c:v>4</c:v>
                </c:pt>
                <c:pt idx="21">
                  <c:v>4</c:v>
                </c:pt>
                <c:pt idx="22">
                  <c:v>4</c:v>
                </c:pt>
                <c:pt idx="23">
                  <c:v>4</c:v>
                </c:pt>
                <c:pt idx="24">
                  <c:v>4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B3D-4ACE-918D-76141BF165E6}"/>
            </c:ext>
          </c:extLst>
        </c:ser>
        <c:ser>
          <c:idx val="0"/>
          <c:order val="7"/>
          <c:tx>
            <c:v>Messwerte</c:v>
          </c:tx>
          <c:marker>
            <c:symbol val="circle"/>
            <c:size val="6"/>
            <c:spPr>
              <a:solidFill>
                <a:srgbClr val="FF0000"/>
              </a:solidFill>
              <a:ln w="9525"/>
            </c:spPr>
          </c:marker>
          <c:xVal>
            <c:numRef>
              <c:f>Tabelle2!$E$651:$E$675</c:f>
              <c:numCache>
                <c:formatCode>General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xVal>
          <c:yVal>
            <c:numRef>
              <c:f>Tabelle2!$D$651:$D$675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1B3D-4ACE-918D-76141BF165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3491584"/>
        <c:axId val="203506048"/>
      </c:scatterChart>
      <c:valAx>
        <c:axId val="203491584"/>
        <c:scaling>
          <c:orientation val="minMax"/>
          <c:max val="8"/>
          <c:min val="0"/>
        </c:scaling>
        <c:delete val="0"/>
        <c:axPos val="t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one"/>
        <c:spPr>
          <a:ln>
            <a:noFill/>
            <a:prstDash val="sysDash"/>
          </a:ln>
        </c:spPr>
        <c:crossAx val="203506048"/>
        <c:crossesAt val="0"/>
        <c:crossBetween val="midCat"/>
        <c:majorUnit val="1"/>
      </c:valAx>
      <c:valAx>
        <c:axId val="203506048"/>
        <c:scaling>
          <c:orientation val="maxMin"/>
        </c:scaling>
        <c:delete val="0"/>
        <c:axPos val="l"/>
        <c:majorGridlines>
          <c:spPr>
            <a:ln>
              <a:noFill/>
              <a:prstDash val="sysDash"/>
            </a:ln>
          </c:spPr>
        </c:majorGridlines>
        <c:numFmt formatCode="General" sourceLinked="1"/>
        <c:majorTickMark val="out"/>
        <c:minorTickMark val="none"/>
        <c:tickLblPos val="none"/>
        <c:spPr>
          <a:noFill/>
          <a:ln>
            <a:noFill/>
            <a:prstDash val="solid"/>
          </a:ln>
        </c:spPr>
        <c:crossAx val="203491584"/>
        <c:crosses val="autoZero"/>
        <c:crossBetween val="midCat"/>
        <c:maj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0">
      <a:noFill/>
    </a:ln>
  </c:spPr>
  <c:printSettings>
    <c:headerFooter/>
    <c:pageMargins b="0.78740157499999996" l="0.7" r="0.7" t="0.78740157499999996" header="0.3" footer="0.3"/>
    <c:pageSetup orientation="portrait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2733501347693662E-3"/>
          <c:y val="1.1261484664027941E-2"/>
          <c:w val="0.99241841593970292"/>
          <c:h val="0.97930598336013297"/>
        </c:manualLayout>
      </c:layout>
      <c:scatterChart>
        <c:scatterStyle val="lineMarker"/>
        <c:varyColors val="0"/>
        <c:ser>
          <c:idx val="1"/>
          <c:order val="0"/>
          <c:tx>
            <c:v>-1s</c:v>
          </c:tx>
          <c:spPr>
            <a:ln>
              <a:solidFill>
                <a:srgbClr val="92D050"/>
              </a:solidFill>
              <a:prstDash val="solid"/>
            </a:ln>
          </c:spPr>
          <c:marker>
            <c:symbol val="none"/>
          </c:marker>
          <c:xVal>
            <c:numRef>
              <c:f>Tabelle2!$H$7:$H$31</c:f>
              <c:numCache>
                <c:formatCode>General</c:formatCode>
                <c:ptCount val="25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3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A2D-4280-B17C-2DA25D14B7D5}"/>
            </c:ext>
          </c:extLst>
        </c:ser>
        <c:ser>
          <c:idx val="3"/>
          <c:order val="1"/>
          <c:tx>
            <c:v>-2s</c:v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Tabelle2!$G$7:$G$31</c:f>
              <c:numCache>
                <c:formatCode>General</c:formatCode>
                <c:ptCount val="25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A2D-4280-B17C-2DA25D14B7D5}"/>
            </c:ext>
          </c:extLst>
        </c:ser>
        <c:ser>
          <c:idx val="4"/>
          <c:order val="2"/>
          <c:tx>
            <c:v>-3s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Tabelle2!$F$7:$F$31</c:f>
              <c:numCache>
                <c:formatCode>General</c:formatCode>
                <c:ptCount val="2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A2D-4280-B17C-2DA25D14B7D5}"/>
            </c:ext>
          </c:extLst>
        </c:ser>
        <c:ser>
          <c:idx val="5"/>
          <c:order val="3"/>
          <c:tx>
            <c:v>+1s</c:v>
          </c:tx>
          <c:spPr>
            <a:ln>
              <a:solidFill>
                <a:srgbClr val="92D050"/>
              </a:solidFill>
              <a:prstDash val="solid"/>
            </a:ln>
          </c:spPr>
          <c:marker>
            <c:symbol val="none"/>
          </c:marker>
          <c:xVal>
            <c:numRef>
              <c:f>Tabelle2!$J$7:$J$31</c:f>
              <c:numCache>
                <c:formatCode>General</c:formatCode>
                <c:ptCount val="25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5</c:v>
                </c:pt>
                <c:pt idx="19">
                  <c:v>5</c:v>
                </c:pt>
                <c:pt idx="20">
                  <c:v>5</c:v>
                </c:pt>
                <c:pt idx="21">
                  <c:v>5</c:v>
                </c:pt>
                <c:pt idx="22">
                  <c:v>5</c:v>
                </c:pt>
                <c:pt idx="23">
                  <c:v>5</c:v>
                </c:pt>
                <c:pt idx="24">
                  <c:v>5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A2D-4280-B17C-2DA25D14B7D5}"/>
            </c:ext>
          </c:extLst>
        </c:ser>
        <c:ser>
          <c:idx val="6"/>
          <c:order val="4"/>
          <c:tx>
            <c:v>+2s</c:v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Tabelle2!$K$7:$K$31</c:f>
              <c:numCache>
                <c:formatCode>General</c:formatCode>
                <c:ptCount val="25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  <c:pt idx="5">
                  <c:v>6</c:v>
                </c:pt>
                <c:pt idx="6">
                  <c:v>6</c:v>
                </c:pt>
                <c:pt idx="7">
                  <c:v>6</c:v>
                </c:pt>
                <c:pt idx="8">
                  <c:v>6</c:v>
                </c:pt>
                <c:pt idx="9">
                  <c:v>6</c:v>
                </c:pt>
                <c:pt idx="10">
                  <c:v>6</c:v>
                </c:pt>
                <c:pt idx="11">
                  <c:v>6</c:v>
                </c:pt>
                <c:pt idx="12">
                  <c:v>6</c:v>
                </c:pt>
                <c:pt idx="13">
                  <c:v>6</c:v>
                </c:pt>
                <c:pt idx="14">
                  <c:v>6</c:v>
                </c:pt>
                <c:pt idx="15">
                  <c:v>6</c:v>
                </c:pt>
                <c:pt idx="16">
                  <c:v>6</c:v>
                </c:pt>
                <c:pt idx="17">
                  <c:v>6</c:v>
                </c:pt>
                <c:pt idx="18">
                  <c:v>6</c:v>
                </c:pt>
                <c:pt idx="19">
                  <c:v>6</c:v>
                </c:pt>
                <c:pt idx="20">
                  <c:v>6</c:v>
                </c:pt>
                <c:pt idx="21">
                  <c:v>6</c:v>
                </c:pt>
                <c:pt idx="22">
                  <c:v>6</c:v>
                </c:pt>
                <c:pt idx="23">
                  <c:v>6</c:v>
                </c:pt>
                <c:pt idx="24">
                  <c:v>6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A2D-4280-B17C-2DA25D14B7D5}"/>
            </c:ext>
          </c:extLst>
        </c:ser>
        <c:ser>
          <c:idx val="7"/>
          <c:order val="5"/>
          <c:tx>
            <c:v>+3s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Tabelle2!$L$7:$L$31</c:f>
              <c:numCache>
                <c:formatCode>General</c:formatCode>
                <c:ptCount val="25"/>
                <c:pt idx="0">
                  <c:v>7</c:v>
                </c:pt>
                <c:pt idx="1">
                  <c:v>7</c:v>
                </c:pt>
                <c:pt idx="2">
                  <c:v>7</c:v>
                </c:pt>
                <c:pt idx="3">
                  <c:v>7</c:v>
                </c:pt>
                <c:pt idx="4">
                  <c:v>7</c:v>
                </c:pt>
                <c:pt idx="5">
                  <c:v>7</c:v>
                </c:pt>
                <c:pt idx="6">
                  <c:v>7</c:v>
                </c:pt>
                <c:pt idx="7">
                  <c:v>7</c:v>
                </c:pt>
                <c:pt idx="8">
                  <c:v>7</c:v>
                </c:pt>
                <c:pt idx="9">
                  <c:v>7</c:v>
                </c:pt>
                <c:pt idx="10">
                  <c:v>7</c:v>
                </c:pt>
                <c:pt idx="11">
                  <c:v>7</c:v>
                </c:pt>
                <c:pt idx="12">
                  <c:v>7</c:v>
                </c:pt>
                <c:pt idx="13">
                  <c:v>7</c:v>
                </c:pt>
                <c:pt idx="14">
                  <c:v>7</c:v>
                </c:pt>
                <c:pt idx="15">
                  <c:v>7</c:v>
                </c:pt>
                <c:pt idx="16">
                  <c:v>7</c:v>
                </c:pt>
                <c:pt idx="17">
                  <c:v>7</c:v>
                </c:pt>
                <c:pt idx="18">
                  <c:v>7</c:v>
                </c:pt>
                <c:pt idx="19">
                  <c:v>7</c:v>
                </c:pt>
                <c:pt idx="20">
                  <c:v>7</c:v>
                </c:pt>
                <c:pt idx="21">
                  <c:v>7</c:v>
                </c:pt>
                <c:pt idx="22">
                  <c:v>7</c:v>
                </c:pt>
                <c:pt idx="23">
                  <c:v>7</c:v>
                </c:pt>
                <c:pt idx="24">
                  <c:v>7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A2D-4280-B17C-2DA25D14B7D5}"/>
            </c:ext>
          </c:extLst>
        </c:ser>
        <c:ser>
          <c:idx val="2"/>
          <c:order val="6"/>
          <c:tx>
            <c:v>X</c:v>
          </c:tx>
          <c:marker>
            <c:symbol val="none"/>
          </c:marker>
          <c:xVal>
            <c:numRef>
              <c:f>Tabelle2!$I$7:$I$31</c:f>
              <c:numCache>
                <c:formatCode>General</c:formatCode>
                <c:ptCount val="25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  <c:pt idx="12">
                  <c:v>4</c:v>
                </c:pt>
                <c:pt idx="13">
                  <c:v>4</c:v>
                </c:pt>
                <c:pt idx="14">
                  <c:v>4</c:v>
                </c:pt>
                <c:pt idx="15">
                  <c:v>4</c:v>
                </c:pt>
                <c:pt idx="16">
                  <c:v>4</c:v>
                </c:pt>
                <c:pt idx="17">
                  <c:v>4</c:v>
                </c:pt>
                <c:pt idx="18">
                  <c:v>4</c:v>
                </c:pt>
                <c:pt idx="19">
                  <c:v>4</c:v>
                </c:pt>
                <c:pt idx="20">
                  <c:v>4</c:v>
                </c:pt>
                <c:pt idx="21">
                  <c:v>4</c:v>
                </c:pt>
                <c:pt idx="22">
                  <c:v>4</c:v>
                </c:pt>
                <c:pt idx="23">
                  <c:v>4</c:v>
                </c:pt>
                <c:pt idx="24">
                  <c:v>4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A2D-4280-B17C-2DA25D14B7D5}"/>
            </c:ext>
          </c:extLst>
        </c:ser>
        <c:ser>
          <c:idx val="0"/>
          <c:order val="7"/>
          <c:tx>
            <c:v>Messwerte</c:v>
          </c:tx>
          <c:marker>
            <c:symbol val="circle"/>
            <c:size val="6"/>
            <c:spPr>
              <a:solidFill>
                <a:srgbClr val="FF0000"/>
              </a:solidFill>
              <a:ln w="9525"/>
            </c:spPr>
          </c:marker>
          <c:xVal>
            <c:numRef>
              <c:f>Tabelle2!$E$679:$E$703</c:f>
              <c:numCache>
                <c:formatCode>General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xVal>
          <c:yVal>
            <c:numRef>
              <c:f>Tabelle2!$D$679:$D$703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A2D-4280-B17C-2DA25D14B7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3166464"/>
        <c:axId val="203168384"/>
      </c:scatterChart>
      <c:valAx>
        <c:axId val="203166464"/>
        <c:scaling>
          <c:orientation val="minMax"/>
          <c:max val="8"/>
          <c:min val="0"/>
        </c:scaling>
        <c:delete val="0"/>
        <c:axPos val="t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one"/>
        <c:spPr>
          <a:ln>
            <a:noFill/>
            <a:prstDash val="sysDash"/>
          </a:ln>
        </c:spPr>
        <c:crossAx val="203168384"/>
        <c:crossesAt val="0"/>
        <c:crossBetween val="midCat"/>
        <c:majorUnit val="1"/>
      </c:valAx>
      <c:valAx>
        <c:axId val="203168384"/>
        <c:scaling>
          <c:orientation val="maxMin"/>
        </c:scaling>
        <c:delete val="0"/>
        <c:axPos val="l"/>
        <c:majorGridlines>
          <c:spPr>
            <a:ln>
              <a:noFill/>
              <a:prstDash val="sysDash"/>
            </a:ln>
          </c:spPr>
        </c:majorGridlines>
        <c:numFmt formatCode="General" sourceLinked="1"/>
        <c:majorTickMark val="out"/>
        <c:minorTickMark val="none"/>
        <c:tickLblPos val="none"/>
        <c:spPr>
          <a:noFill/>
          <a:ln>
            <a:noFill/>
            <a:prstDash val="solid"/>
          </a:ln>
        </c:spPr>
        <c:crossAx val="203166464"/>
        <c:crosses val="autoZero"/>
        <c:crossBetween val="midCat"/>
        <c:maj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0">
      <a:noFill/>
    </a:ln>
  </c:spPr>
  <c:printSettings>
    <c:headerFooter/>
    <c:pageMargins b="0.78740157499999996" l="0.7" r="0.7" t="0.78740157499999996" header="0.3" footer="0.3"/>
    <c:pageSetup orientation="portrait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12237300352637E-3"/>
          <c:y val="1.9586064397126329E-2"/>
          <c:w val="0.99241841593970292"/>
          <c:h val="0.97932975864394645"/>
        </c:manualLayout>
      </c:layout>
      <c:scatterChart>
        <c:scatterStyle val="lineMarker"/>
        <c:varyColors val="0"/>
        <c:ser>
          <c:idx val="1"/>
          <c:order val="0"/>
          <c:tx>
            <c:v>-1s</c:v>
          </c:tx>
          <c:spPr>
            <a:ln>
              <a:solidFill>
                <a:srgbClr val="92D050"/>
              </a:solidFill>
              <a:prstDash val="solid"/>
            </a:ln>
          </c:spPr>
          <c:marker>
            <c:symbol val="none"/>
          </c:marker>
          <c:xVal>
            <c:numRef>
              <c:f>Tabelle2!$H$7:$H$31</c:f>
              <c:numCache>
                <c:formatCode>General</c:formatCode>
                <c:ptCount val="25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3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6BB-4F2B-B566-A0ED7757000D}"/>
            </c:ext>
          </c:extLst>
        </c:ser>
        <c:ser>
          <c:idx val="3"/>
          <c:order val="1"/>
          <c:tx>
            <c:v>-2s</c:v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Tabelle2!$G$7:$G$31</c:f>
              <c:numCache>
                <c:formatCode>General</c:formatCode>
                <c:ptCount val="25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6BB-4F2B-B566-A0ED7757000D}"/>
            </c:ext>
          </c:extLst>
        </c:ser>
        <c:ser>
          <c:idx val="4"/>
          <c:order val="2"/>
          <c:tx>
            <c:v>-3s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Tabelle2!$F$7:$F$31</c:f>
              <c:numCache>
                <c:formatCode>General</c:formatCode>
                <c:ptCount val="2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6BB-4F2B-B566-A0ED7757000D}"/>
            </c:ext>
          </c:extLst>
        </c:ser>
        <c:ser>
          <c:idx val="5"/>
          <c:order val="3"/>
          <c:tx>
            <c:v>+1s</c:v>
          </c:tx>
          <c:spPr>
            <a:ln>
              <a:solidFill>
                <a:srgbClr val="92D050"/>
              </a:solidFill>
              <a:prstDash val="solid"/>
            </a:ln>
          </c:spPr>
          <c:marker>
            <c:symbol val="none"/>
          </c:marker>
          <c:xVal>
            <c:numRef>
              <c:f>Tabelle2!$J$7:$J$31</c:f>
              <c:numCache>
                <c:formatCode>General</c:formatCode>
                <c:ptCount val="25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5</c:v>
                </c:pt>
                <c:pt idx="19">
                  <c:v>5</c:v>
                </c:pt>
                <c:pt idx="20">
                  <c:v>5</c:v>
                </c:pt>
                <c:pt idx="21">
                  <c:v>5</c:v>
                </c:pt>
                <c:pt idx="22">
                  <c:v>5</c:v>
                </c:pt>
                <c:pt idx="23">
                  <c:v>5</c:v>
                </c:pt>
                <c:pt idx="24">
                  <c:v>5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6BB-4F2B-B566-A0ED7757000D}"/>
            </c:ext>
          </c:extLst>
        </c:ser>
        <c:ser>
          <c:idx val="6"/>
          <c:order val="4"/>
          <c:tx>
            <c:v>+2s</c:v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Tabelle2!$K$7:$K$31</c:f>
              <c:numCache>
                <c:formatCode>General</c:formatCode>
                <c:ptCount val="25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  <c:pt idx="5">
                  <c:v>6</c:v>
                </c:pt>
                <c:pt idx="6">
                  <c:v>6</c:v>
                </c:pt>
                <c:pt idx="7">
                  <c:v>6</c:v>
                </c:pt>
                <c:pt idx="8">
                  <c:v>6</c:v>
                </c:pt>
                <c:pt idx="9">
                  <c:v>6</c:v>
                </c:pt>
                <c:pt idx="10">
                  <c:v>6</c:v>
                </c:pt>
                <c:pt idx="11">
                  <c:v>6</c:v>
                </c:pt>
                <c:pt idx="12">
                  <c:v>6</c:v>
                </c:pt>
                <c:pt idx="13">
                  <c:v>6</c:v>
                </c:pt>
                <c:pt idx="14">
                  <c:v>6</c:v>
                </c:pt>
                <c:pt idx="15">
                  <c:v>6</c:v>
                </c:pt>
                <c:pt idx="16">
                  <c:v>6</c:v>
                </c:pt>
                <c:pt idx="17">
                  <c:v>6</c:v>
                </c:pt>
                <c:pt idx="18">
                  <c:v>6</c:v>
                </c:pt>
                <c:pt idx="19">
                  <c:v>6</c:v>
                </c:pt>
                <c:pt idx="20">
                  <c:v>6</c:v>
                </c:pt>
                <c:pt idx="21">
                  <c:v>6</c:v>
                </c:pt>
                <c:pt idx="22">
                  <c:v>6</c:v>
                </c:pt>
                <c:pt idx="23">
                  <c:v>6</c:v>
                </c:pt>
                <c:pt idx="24">
                  <c:v>6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6BB-4F2B-B566-A0ED7757000D}"/>
            </c:ext>
          </c:extLst>
        </c:ser>
        <c:ser>
          <c:idx val="7"/>
          <c:order val="5"/>
          <c:tx>
            <c:v>+3s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Tabelle2!$L$7:$L$31</c:f>
              <c:numCache>
                <c:formatCode>General</c:formatCode>
                <c:ptCount val="25"/>
                <c:pt idx="0">
                  <c:v>7</c:v>
                </c:pt>
                <c:pt idx="1">
                  <c:v>7</c:v>
                </c:pt>
                <c:pt idx="2">
                  <c:v>7</c:v>
                </c:pt>
                <c:pt idx="3">
                  <c:v>7</c:v>
                </c:pt>
                <c:pt idx="4">
                  <c:v>7</c:v>
                </c:pt>
                <c:pt idx="5">
                  <c:v>7</c:v>
                </c:pt>
                <c:pt idx="6">
                  <c:v>7</c:v>
                </c:pt>
                <c:pt idx="7">
                  <c:v>7</c:v>
                </c:pt>
                <c:pt idx="8">
                  <c:v>7</c:v>
                </c:pt>
                <c:pt idx="9">
                  <c:v>7</c:v>
                </c:pt>
                <c:pt idx="10">
                  <c:v>7</c:v>
                </c:pt>
                <c:pt idx="11">
                  <c:v>7</c:v>
                </c:pt>
                <c:pt idx="12">
                  <c:v>7</c:v>
                </c:pt>
                <c:pt idx="13">
                  <c:v>7</c:v>
                </c:pt>
                <c:pt idx="14">
                  <c:v>7</c:v>
                </c:pt>
                <c:pt idx="15">
                  <c:v>7</c:v>
                </c:pt>
                <c:pt idx="16">
                  <c:v>7</c:v>
                </c:pt>
                <c:pt idx="17">
                  <c:v>7</c:v>
                </c:pt>
                <c:pt idx="18">
                  <c:v>7</c:v>
                </c:pt>
                <c:pt idx="19">
                  <c:v>7</c:v>
                </c:pt>
                <c:pt idx="20">
                  <c:v>7</c:v>
                </c:pt>
                <c:pt idx="21">
                  <c:v>7</c:v>
                </c:pt>
                <c:pt idx="22">
                  <c:v>7</c:v>
                </c:pt>
                <c:pt idx="23">
                  <c:v>7</c:v>
                </c:pt>
                <c:pt idx="24">
                  <c:v>7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6BB-4F2B-B566-A0ED7757000D}"/>
            </c:ext>
          </c:extLst>
        </c:ser>
        <c:ser>
          <c:idx val="2"/>
          <c:order val="6"/>
          <c:tx>
            <c:v>X</c:v>
          </c:tx>
          <c:marker>
            <c:symbol val="none"/>
          </c:marker>
          <c:xVal>
            <c:numRef>
              <c:f>Tabelle2!$I$7:$I$31</c:f>
              <c:numCache>
                <c:formatCode>General</c:formatCode>
                <c:ptCount val="25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  <c:pt idx="12">
                  <c:v>4</c:v>
                </c:pt>
                <c:pt idx="13">
                  <c:v>4</c:v>
                </c:pt>
                <c:pt idx="14">
                  <c:v>4</c:v>
                </c:pt>
                <c:pt idx="15">
                  <c:v>4</c:v>
                </c:pt>
                <c:pt idx="16">
                  <c:v>4</c:v>
                </c:pt>
                <c:pt idx="17">
                  <c:v>4</c:v>
                </c:pt>
                <c:pt idx="18">
                  <c:v>4</c:v>
                </c:pt>
                <c:pt idx="19">
                  <c:v>4</c:v>
                </c:pt>
                <c:pt idx="20">
                  <c:v>4</c:v>
                </c:pt>
                <c:pt idx="21">
                  <c:v>4</c:v>
                </c:pt>
                <c:pt idx="22">
                  <c:v>4</c:v>
                </c:pt>
                <c:pt idx="23">
                  <c:v>4</c:v>
                </c:pt>
                <c:pt idx="24">
                  <c:v>4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6BB-4F2B-B566-A0ED7757000D}"/>
            </c:ext>
          </c:extLst>
        </c:ser>
        <c:ser>
          <c:idx val="0"/>
          <c:order val="7"/>
          <c:tx>
            <c:v>Messwerte</c:v>
          </c:tx>
          <c:marker>
            <c:symbol val="circle"/>
            <c:size val="6"/>
            <c:spPr>
              <a:solidFill>
                <a:srgbClr val="FF0000"/>
              </a:solidFill>
              <a:ln w="9525"/>
            </c:spPr>
          </c:marker>
          <c:xVal>
            <c:numRef>
              <c:f>Tabelle2!$E$707:$E$731</c:f>
              <c:numCache>
                <c:formatCode>General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xVal>
          <c:yVal>
            <c:numRef>
              <c:f>Tabelle2!$D$707:$D$731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6BB-4F2B-B566-A0ED775700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3217920"/>
        <c:axId val="203228288"/>
      </c:scatterChart>
      <c:valAx>
        <c:axId val="203217920"/>
        <c:scaling>
          <c:orientation val="minMax"/>
          <c:max val="8"/>
          <c:min val="0"/>
        </c:scaling>
        <c:delete val="0"/>
        <c:axPos val="t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one"/>
        <c:spPr>
          <a:ln>
            <a:noFill/>
            <a:prstDash val="sysDash"/>
          </a:ln>
        </c:spPr>
        <c:crossAx val="203228288"/>
        <c:crossesAt val="0"/>
        <c:crossBetween val="midCat"/>
        <c:majorUnit val="1"/>
      </c:valAx>
      <c:valAx>
        <c:axId val="203228288"/>
        <c:scaling>
          <c:orientation val="maxMin"/>
        </c:scaling>
        <c:delete val="0"/>
        <c:axPos val="l"/>
        <c:majorGridlines>
          <c:spPr>
            <a:ln>
              <a:noFill/>
              <a:prstDash val="sysDash"/>
            </a:ln>
          </c:spPr>
        </c:majorGridlines>
        <c:numFmt formatCode="General" sourceLinked="1"/>
        <c:majorTickMark val="out"/>
        <c:minorTickMark val="none"/>
        <c:tickLblPos val="none"/>
        <c:spPr>
          <a:noFill/>
          <a:ln>
            <a:noFill/>
            <a:prstDash val="solid"/>
          </a:ln>
        </c:spPr>
        <c:crossAx val="203217920"/>
        <c:crosses val="autoZero"/>
        <c:crossBetween val="midCat"/>
        <c:maj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0">
      <a:noFill/>
    </a:ln>
  </c:spPr>
  <c:printSettings>
    <c:headerFooter/>
    <c:pageMargins b="0.78740157499999996" l="0.7" r="0.7" t="0.78740157499999996" header="0.3" footer="0.3"/>
    <c:pageSetup orientation="portrait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"/>
          <c:y val="1.3088384759805633E-2"/>
          <c:w val="0.98615082299007006"/>
          <c:h val="0.98301199127122074"/>
        </c:manualLayout>
      </c:layout>
      <c:scatterChart>
        <c:scatterStyle val="lineMarker"/>
        <c:varyColors val="0"/>
        <c:ser>
          <c:idx val="1"/>
          <c:order val="0"/>
          <c:tx>
            <c:v>-1s</c:v>
          </c:tx>
          <c:spPr>
            <a:ln>
              <a:solidFill>
                <a:srgbClr val="92D050"/>
              </a:solidFill>
              <a:prstDash val="solid"/>
            </a:ln>
          </c:spPr>
          <c:marker>
            <c:symbol val="none"/>
          </c:marker>
          <c:xVal>
            <c:numRef>
              <c:f>Tabelle2!$H$7:$H$31</c:f>
              <c:numCache>
                <c:formatCode>General</c:formatCode>
                <c:ptCount val="25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3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5B2-4102-9E84-76B2560AD5A3}"/>
            </c:ext>
          </c:extLst>
        </c:ser>
        <c:ser>
          <c:idx val="3"/>
          <c:order val="1"/>
          <c:tx>
            <c:v>-2s</c:v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Tabelle2!$G$7:$G$31</c:f>
              <c:numCache>
                <c:formatCode>General</c:formatCode>
                <c:ptCount val="25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5B2-4102-9E84-76B2560AD5A3}"/>
            </c:ext>
          </c:extLst>
        </c:ser>
        <c:ser>
          <c:idx val="4"/>
          <c:order val="2"/>
          <c:tx>
            <c:v>-3s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Tabelle2!$F$7:$F$31</c:f>
              <c:numCache>
                <c:formatCode>General</c:formatCode>
                <c:ptCount val="2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5B2-4102-9E84-76B2560AD5A3}"/>
            </c:ext>
          </c:extLst>
        </c:ser>
        <c:ser>
          <c:idx val="5"/>
          <c:order val="3"/>
          <c:tx>
            <c:v>+1s</c:v>
          </c:tx>
          <c:spPr>
            <a:ln>
              <a:solidFill>
                <a:srgbClr val="92D050"/>
              </a:solidFill>
              <a:prstDash val="solid"/>
            </a:ln>
          </c:spPr>
          <c:marker>
            <c:symbol val="none"/>
          </c:marker>
          <c:xVal>
            <c:numRef>
              <c:f>Tabelle2!$J$7:$J$31</c:f>
              <c:numCache>
                <c:formatCode>General</c:formatCode>
                <c:ptCount val="25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5</c:v>
                </c:pt>
                <c:pt idx="19">
                  <c:v>5</c:v>
                </c:pt>
                <c:pt idx="20">
                  <c:v>5</c:v>
                </c:pt>
                <c:pt idx="21">
                  <c:v>5</c:v>
                </c:pt>
                <c:pt idx="22">
                  <c:v>5</c:v>
                </c:pt>
                <c:pt idx="23">
                  <c:v>5</c:v>
                </c:pt>
                <c:pt idx="24">
                  <c:v>5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5B2-4102-9E84-76B2560AD5A3}"/>
            </c:ext>
          </c:extLst>
        </c:ser>
        <c:ser>
          <c:idx val="6"/>
          <c:order val="4"/>
          <c:tx>
            <c:v>+2s</c:v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Tabelle2!$K$7:$K$31</c:f>
              <c:numCache>
                <c:formatCode>General</c:formatCode>
                <c:ptCount val="25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  <c:pt idx="5">
                  <c:v>6</c:v>
                </c:pt>
                <c:pt idx="6">
                  <c:v>6</c:v>
                </c:pt>
                <c:pt idx="7">
                  <c:v>6</c:v>
                </c:pt>
                <c:pt idx="8">
                  <c:v>6</c:v>
                </c:pt>
                <c:pt idx="9">
                  <c:v>6</c:v>
                </c:pt>
                <c:pt idx="10">
                  <c:v>6</c:v>
                </c:pt>
                <c:pt idx="11">
                  <c:v>6</c:v>
                </c:pt>
                <c:pt idx="12">
                  <c:v>6</c:v>
                </c:pt>
                <c:pt idx="13">
                  <c:v>6</c:v>
                </c:pt>
                <c:pt idx="14">
                  <c:v>6</c:v>
                </c:pt>
                <c:pt idx="15">
                  <c:v>6</c:v>
                </c:pt>
                <c:pt idx="16">
                  <c:v>6</c:v>
                </c:pt>
                <c:pt idx="17">
                  <c:v>6</c:v>
                </c:pt>
                <c:pt idx="18">
                  <c:v>6</c:v>
                </c:pt>
                <c:pt idx="19">
                  <c:v>6</c:v>
                </c:pt>
                <c:pt idx="20">
                  <c:v>6</c:v>
                </c:pt>
                <c:pt idx="21">
                  <c:v>6</c:v>
                </c:pt>
                <c:pt idx="22">
                  <c:v>6</c:v>
                </c:pt>
                <c:pt idx="23">
                  <c:v>6</c:v>
                </c:pt>
                <c:pt idx="24">
                  <c:v>6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5B2-4102-9E84-76B2560AD5A3}"/>
            </c:ext>
          </c:extLst>
        </c:ser>
        <c:ser>
          <c:idx val="7"/>
          <c:order val="5"/>
          <c:tx>
            <c:v>+3s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Tabelle2!$L$7:$L$31</c:f>
              <c:numCache>
                <c:formatCode>General</c:formatCode>
                <c:ptCount val="25"/>
                <c:pt idx="0">
                  <c:v>7</c:v>
                </c:pt>
                <c:pt idx="1">
                  <c:v>7</c:v>
                </c:pt>
                <c:pt idx="2">
                  <c:v>7</c:v>
                </c:pt>
                <c:pt idx="3">
                  <c:v>7</c:v>
                </c:pt>
                <c:pt idx="4">
                  <c:v>7</c:v>
                </c:pt>
                <c:pt idx="5">
                  <c:v>7</c:v>
                </c:pt>
                <c:pt idx="6">
                  <c:v>7</c:v>
                </c:pt>
                <c:pt idx="7">
                  <c:v>7</c:v>
                </c:pt>
                <c:pt idx="8">
                  <c:v>7</c:v>
                </c:pt>
                <c:pt idx="9">
                  <c:v>7</c:v>
                </c:pt>
                <c:pt idx="10">
                  <c:v>7</c:v>
                </c:pt>
                <c:pt idx="11">
                  <c:v>7</c:v>
                </c:pt>
                <c:pt idx="12">
                  <c:v>7</c:v>
                </c:pt>
                <c:pt idx="13">
                  <c:v>7</c:v>
                </c:pt>
                <c:pt idx="14">
                  <c:v>7</c:v>
                </c:pt>
                <c:pt idx="15">
                  <c:v>7</c:v>
                </c:pt>
                <c:pt idx="16">
                  <c:v>7</c:v>
                </c:pt>
                <c:pt idx="17">
                  <c:v>7</c:v>
                </c:pt>
                <c:pt idx="18">
                  <c:v>7</c:v>
                </c:pt>
                <c:pt idx="19">
                  <c:v>7</c:v>
                </c:pt>
                <c:pt idx="20">
                  <c:v>7</c:v>
                </c:pt>
                <c:pt idx="21">
                  <c:v>7</c:v>
                </c:pt>
                <c:pt idx="22">
                  <c:v>7</c:v>
                </c:pt>
                <c:pt idx="23">
                  <c:v>7</c:v>
                </c:pt>
                <c:pt idx="24">
                  <c:v>7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5B2-4102-9E84-76B2560AD5A3}"/>
            </c:ext>
          </c:extLst>
        </c:ser>
        <c:ser>
          <c:idx val="2"/>
          <c:order val="6"/>
          <c:tx>
            <c:v>X</c:v>
          </c:tx>
          <c:marker>
            <c:symbol val="none"/>
          </c:marker>
          <c:xVal>
            <c:numRef>
              <c:f>Tabelle2!$I$7:$I$31</c:f>
              <c:numCache>
                <c:formatCode>General</c:formatCode>
                <c:ptCount val="25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  <c:pt idx="12">
                  <c:v>4</c:v>
                </c:pt>
                <c:pt idx="13">
                  <c:v>4</c:v>
                </c:pt>
                <c:pt idx="14">
                  <c:v>4</c:v>
                </c:pt>
                <c:pt idx="15">
                  <c:v>4</c:v>
                </c:pt>
                <c:pt idx="16">
                  <c:v>4</c:v>
                </c:pt>
                <c:pt idx="17">
                  <c:v>4</c:v>
                </c:pt>
                <c:pt idx="18">
                  <c:v>4</c:v>
                </c:pt>
                <c:pt idx="19">
                  <c:v>4</c:v>
                </c:pt>
                <c:pt idx="20">
                  <c:v>4</c:v>
                </c:pt>
                <c:pt idx="21">
                  <c:v>4</c:v>
                </c:pt>
                <c:pt idx="22">
                  <c:v>4</c:v>
                </c:pt>
                <c:pt idx="23">
                  <c:v>4</c:v>
                </c:pt>
                <c:pt idx="24">
                  <c:v>4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5B2-4102-9E84-76B2560AD5A3}"/>
            </c:ext>
          </c:extLst>
        </c:ser>
        <c:ser>
          <c:idx val="0"/>
          <c:order val="7"/>
          <c:tx>
            <c:v>Messwerte</c:v>
          </c:tx>
          <c:marker>
            <c:symbol val="circle"/>
            <c:size val="6"/>
            <c:spPr>
              <a:solidFill>
                <a:srgbClr val="FF0000"/>
              </a:solidFill>
              <a:ln w="9525"/>
            </c:spPr>
          </c:marker>
          <c:xVal>
            <c:numRef>
              <c:f>Tabelle2!$E$735:$E$759</c:f>
              <c:numCache>
                <c:formatCode>General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xVal>
          <c:yVal>
            <c:numRef>
              <c:f>Tabelle2!$D$735:$D$759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5B2-4102-9E84-76B2560AD5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3286400"/>
        <c:axId val="203296768"/>
      </c:scatterChart>
      <c:valAx>
        <c:axId val="203286400"/>
        <c:scaling>
          <c:orientation val="minMax"/>
          <c:max val="8"/>
          <c:min val="0"/>
        </c:scaling>
        <c:delete val="0"/>
        <c:axPos val="t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one"/>
        <c:spPr>
          <a:ln>
            <a:noFill/>
            <a:prstDash val="sysDash"/>
          </a:ln>
        </c:spPr>
        <c:crossAx val="203296768"/>
        <c:crossesAt val="0"/>
        <c:crossBetween val="midCat"/>
        <c:majorUnit val="1"/>
      </c:valAx>
      <c:valAx>
        <c:axId val="203296768"/>
        <c:scaling>
          <c:orientation val="maxMin"/>
        </c:scaling>
        <c:delete val="0"/>
        <c:axPos val="l"/>
        <c:majorGridlines>
          <c:spPr>
            <a:ln>
              <a:noFill/>
              <a:prstDash val="sysDash"/>
            </a:ln>
          </c:spPr>
        </c:majorGridlines>
        <c:numFmt formatCode="General" sourceLinked="1"/>
        <c:majorTickMark val="out"/>
        <c:minorTickMark val="none"/>
        <c:tickLblPos val="none"/>
        <c:spPr>
          <a:noFill/>
          <a:ln>
            <a:noFill/>
            <a:prstDash val="solid"/>
          </a:ln>
        </c:spPr>
        <c:crossAx val="203286400"/>
        <c:crosses val="autoZero"/>
        <c:crossBetween val="midCat"/>
        <c:maj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0">
      <a:noFill/>
    </a:ln>
  </c:spPr>
  <c:printSettings>
    <c:headerFooter/>
    <c:pageMargins b="0.78740157499999996" l="0.7" r="0.7" t="0.78740157499999996" header="0.3" footer="0.3"/>
    <c:pageSetup orientation="portrait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2733501347693662E-3"/>
          <c:y val="0"/>
          <c:w val="0.99241841593970292"/>
          <c:h val="1"/>
        </c:manualLayout>
      </c:layout>
      <c:scatterChart>
        <c:scatterStyle val="lineMarker"/>
        <c:varyColors val="0"/>
        <c:ser>
          <c:idx val="1"/>
          <c:order val="0"/>
          <c:tx>
            <c:v>-1s</c:v>
          </c:tx>
          <c:spPr>
            <a:ln>
              <a:solidFill>
                <a:srgbClr val="92D050"/>
              </a:solidFill>
              <a:prstDash val="solid"/>
            </a:ln>
          </c:spPr>
          <c:marker>
            <c:symbol val="none"/>
          </c:marker>
          <c:xVal>
            <c:numRef>
              <c:f>Tabelle2!$H$7:$H$31</c:f>
              <c:numCache>
                <c:formatCode>General</c:formatCode>
                <c:ptCount val="25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3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D03-44EF-9E06-BA720BE73965}"/>
            </c:ext>
          </c:extLst>
        </c:ser>
        <c:ser>
          <c:idx val="3"/>
          <c:order val="1"/>
          <c:tx>
            <c:v>-2s</c:v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Tabelle2!$G$7:$G$31</c:f>
              <c:numCache>
                <c:formatCode>General</c:formatCode>
                <c:ptCount val="25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D03-44EF-9E06-BA720BE73965}"/>
            </c:ext>
          </c:extLst>
        </c:ser>
        <c:ser>
          <c:idx val="4"/>
          <c:order val="2"/>
          <c:tx>
            <c:v>-3s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Tabelle2!$F$7:$F$31</c:f>
              <c:numCache>
                <c:formatCode>General</c:formatCode>
                <c:ptCount val="2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D03-44EF-9E06-BA720BE73965}"/>
            </c:ext>
          </c:extLst>
        </c:ser>
        <c:ser>
          <c:idx val="5"/>
          <c:order val="3"/>
          <c:tx>
            <c:v>+1s</c:v>
          </c:tx>
          <c:spPr>
            <a:ln>
              <a:solidFill>
                <a:srgbClr val="92D050"/>
              </a:solidFill>
              <a:prstDash val="solid"/>
            </a:ln>
          </c:spPr>
          <c:marker>
            <c:symbol val="none"/>
          </c:marker>
          <c:xVal>
            <c:numRef>
              <c:f>Tabelle2!$J$7:$J$31</c:f>
              <c:numCache>
                <c:formatCode>General</c:formatCode>
                <c:ptCount val="25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5</c:v>
                </c:pt>
                <c:pt idx="19">
                  <c:v>5</c:v>
                </c:pt>
                <c:pt idx="20">
                  <c:v>5</c:v>
                </c:pt>
                <c:pt idx="21">
                  <c:v>5</c:v>
                </c:pt>
                <c:pt idx="22">
                  <c:v>5</c:v>
                </c:pt>
                <c:pt idx="23">
                  <c:v>5</c:v>
                </c:pt>
                <c:pt idx="24">
                  <c:v>5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D03-44EF-9E06-BA720BE73965}"/>
            </c:ext>
          </c:extLst>
        </c:ser>
        <c:ser>
          <c:idx val="6"/>
          <c:order val="4"/>
          <c:tx>
            <c:v>+2s</c:v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Tabelle2!$K$7:$K$31</c:f>
              <c:numCache>
                <c:formatCode>General</c:formatCode>
                <c:ptCount val="25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  <c:pt idx="5">
                  <c:v>6</c:v>
                </c:pt>
                <c:pt idx="6">
                  <c:v>6</c:v>
                </c:pt>
                <c:pt idx="7">
                  <c:v>6</c:v>
                </c:pt>
                <c:pt idx="8">
                  <c:v>6</c:v>
                </c:pt>
                <c:pt idx="9">
                  <c:v>6</c:v>
                </c:pt>
                <c:pt idx="10">
                  <c:v>6</c:v>
                </c:pt>
                <c:pt idx="11">
                  <c:v>6</c:v>
                </c:pt>
                <c:pt idx="12">
                  <c:v>6</c:v>
                </c:pt>
                <c:pt idx="13">
                  <c:v>6</c:v>
                </c:pt>
                <c:pt idx="14">
                  <c:v>6</c:v>
                </c:pt>
                <c:pt idx="15">
                  <c:v>6</c:v>
                </c:pt>
                <c:pt idx="16">
                  <c:v>6</c:v>
                </c:pt>
                <c:pt idx="17">
                  <c:v>6</c:v>
                </c:pt>
                <c:pt idx="18">
                  <c:v>6</c:v>
                </c:pt>
                <c:pt idx="19">
                  <c:v>6</c:v>
                </c:pt>
                <c:pt idx="20">
                  <c:v>6</c:v>
                </c:pt>
                <c:pt idx="21">
                  <c:v>6</c:v>
                </c:pt>
                <c:pt idx="22">
                  <c:v>6</c:v>
                </c:pt>
                <c:pt idx="23">
                  <c:v>6</c:v>
                </c:pt>
                <c:pt idx="24">
                  <c:v>6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D03-44EF-9E06-BA720BE73965}"/>
            </c:ext>
          </c:extLst>
        </c:ser>
        <c:ser>
          <c:idx val="7"/>
          <c:order val="5"/>
          <c:tx>
            <c:v>+3s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Tabelle2!$L$7:$L$31</c:f>
              <c:numCache>
                <c:formatCode>General</c:formatCode>
                <c:ptCount val="25"/>
                <c:pt idx="0">
                  <c:v>7</c:v>
                </c:pt>
                <c:pt idx="1">
                  <c:v>7</c:v>
                </c:pt>
                <c:pt idx="2">
                  <c:v>7</c:v>
                </c:pt>
                <c:pt idx="3">
                  <c:v>7</c:v>
                </c:pt>
                <c:pt idx="4">
                  <c:v>7</c:v>
                </c:pt>
                <c:pt idx="5">
                  <c:v>7</c:v>
                </c:pt>
                <c:pt idx="6">
                  <c:v>7</c:v>
                </c:pt>
                <c:pt idx="7">
                  <c:v>7</c:v>
                </c:pt>
                <c:pt idx="8">
                  <c:v>7</c:v>
                </c:pt>
                <c:pt idx="9">
                  <c:v>7</c:v>
                </c:pt>
                <c:pt idx="10">
                  <c:v>7</c:v>
                </c:pt>
                <c:pt idx="11">
                  <c:v>7</c:v>
                </c:pt>
                <c:pt idx="12">
                  <c:v>7</c:v>
                </c:pt>
                <c:pt idx="13">
                  <c:v>7</c:v>
                </c:pt>
                <c:pt idx="14">
                  <c:v>7</c:v>
                </c:pt>
                <c:pt idx="15">
                  <c:v>7</c:v>
                </c:pt>
                <c:pt idx="16">
                  <c:v>7</c:v>
                </c:pt>
                <c:pt idx="17">
                  <c:v>7</c:v>
                </c:pt>
                <c:pt idx="18">
                  <c:v>7</c:v>
                </c:pt>
                <c:pt idx="19">
                  <c:v>7</c:v>
                </c:pt>
                <c:pt idx="20">
                  <c:v>7</c:v>
                </c:pt>
                <c:pt idx="21">
                  <c:v>7</c:v>
                </c:pt>
                <c:pt idx="22">
                  <c:v>7</c:v>
                </c:pt>
                <c:pt idx="23">
                  <c:v>7</c:v>
                </c:pt>
                <c:pt idx="24">
                  <c:v>7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D03-44EF-9E06-BA720BE73965}"/>
            </c:ext>
          </c:extLst>
        </c:ser>
        <c:ser>
          <c:idx val="2"/>
          <c:order val="6"/>
          <c:tx>
            <c:v>X</c:v>
          </c:tx>
          <c:marker>
            <c:symbol val="none"/>
          </c:marker>
          <c:xVal>
            <c:numRef>
              <c:f>Tabelle2!$I$7:$I$31</c:f>
              <c:numCache>
                <c:formatCode>General</c:formatCode>
                <c:ptCount val="25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  <c:pt idx="12">
                  <c:v>4</c:v>
                </c:pt>
                <c:pt idx="13">
                  <c:v>4</c:v>
                </c:pt>
                <c:pt idx="14">
                  <c:v>4</c:v>
                </c:pt>
                <c:pt idx="15">
                  <c:v>4</c:v>
                </c:pt>
                <c:pt idx="16">
                  <c:v>4</c:v>
                </c:pt>
                <c:pt idx="17">
                  <c:v>4</c:v>
                </c:pt>
                <c:pt idx="18">
                  <c:v>4</c:v>
                </c:pt>
                <c:pt idx="19">
                  <c:v>4</c:v>
                </c:pt>
                <c:pt idx="20">
                  <c:v>4</c:v>
                </c:pt>
                <c:pt idx="21">
                  <c:v>4</c:v>
                </c:pt>
                <c:pt idx="22">
                  <c:v>4</c:v>
                </c:pt>
                <c:pt idx="23">
                  <c:v>4</c:v>
                </c:pt>
                <c:pt idx="24">
                  <c:v>4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D03-44EF-9E06-BA720BE73965}"/>
            </c:ext>
          </c:extLst>
        </c:ser>
        <c:ser>
          <c:idx val="0"/>
          <c:order val="7"/>
          <c:tx>
            <c:v>Messwerte</c:v>
          </c:tx>
          <c:marker>
            <c:symbol val="circle"/>
            <c:size val="6"/>
            <c:spPr>
              <a:solidFill>
                <a:srgbClr val="FF0000"/>
              </a:solidFill>
              <a:ln w="9525"/>
            </c:spPr>
          </c:marker>
          <c:xVal>
            <c:numRef>
              <c:f>Tabelle2!$E$763:$E$787</c:f>
              <c:numCache>
                <c:formatCode>General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xVal>
          <c:yVal>
            <c:numRef>
              <c:f>Tabelle2!$D$763:$D$787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D03-44EF-9E06-BA720BE739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3342208"/>
        <c:axId val="203344128"/>
      </c:scatterChart>
      <c:valAx>
        <c:axId val="203342208"/>
        <c:scaling>
          <c:orientation val="minMax"/>
          <c:max val="8"/>
          <c:min val="0"/>
        </c:scaling>
        <c:delete val="0"/>
        <c:axPos val="t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one"/>
        <c:spPr>
          <a:ln>
            <a:noFill/>
            <a:prstDash val="sysDash"/>
          </a:ln>
        </c:spPr>
        <c:crossAx val="203344128"/>
        <c:crossesAt val="0"/>
        <c:crossBetween val="midCat"/>
        <c:majorUnit val="1"/>
      </c:valAx>
      <c:valAx>
        <c:axId val="203344128"/>
        <c:scaling>
          <c:orientation val="maxMin"/>
        </c:scaling>
        <c:delete val="0"/>
        <c:axPos val="l"/>
        <c:majorGridlines>
          <c:spPr>
            <a:ln>
              <a:noFill/>
              <a:prstDash val="sysDash"/>
            </a:ln>
          </c:spPr>
        </c:majorGridlines>
        <c:numFmt formatCode="General" sourceLinked="1"/>
        <c:majorTickMark val="out"/>
        <c:minorTickMark val="none"/>
        <c:tickLblPos val="none"/>
        <c:spPr>
          <a:noFill/>
          <a:ln>
            <a:noFill/>
            <a:prstDash val="solid"/>
          </a:ln>
        </c:spPr>
        <c:crossAx val="203342208"/>
        <c:crosses val="autoZero"/>
        <c:crossBetween val="midCat"/>
        <c:maj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0">
      <a:noFill/>
    </a:ln>
  </c:spPr>
  <c:printSettings>
    <c:headerFooter/>
    <c:pageMargins b="0.78740157499999996" l="0.7" r="0.7" t="0.78740157499999996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8324716157330658E-3"/>
          <c:y val="1.6770525196678394E-2"/>
          <c:w val="0.98785900811409855"/>
          <c:h val="0.97932975864394645"/>
        </c:manualLayout>
      </c:layout>
      <c:scatterChart>
        <c:scatterStyle val="lineMarker"/>
        <c:varyColors val="0"/>
        <c:ser>
          <c:idx val="1"/>
          <c:order val="0"/>
          <c:tx>
            <c:v>-1s</c:v>
          </c:tx>
          <c:spPr>
            <a:ln>
              <a:solidFill>
                <a:srgbClr val="92D050"/>
              </a:solidFill>
              <a:prstDash val="solid"/>
            </a:ln>
          </c:spPr>
          <c:marker>
            <c:symbol val="none"/>
          </c:marker>
          <c:xVal>
            <c:numRef>
              <c:f>Tabelle2!$H$7:$H$31</c:f>
              <c:numCache>
                <c:formatCode>General</c:formatCode>
                <c:ptCount val="25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3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DB1-47D2-87C7-40A32FFD798D}"/>
            </c:ext>
          </c:extLst>
        </c:ser>
        <c:ser>
          <c:idx val="3"/>
          <c:order val="1"/>
          <c:tx>
            <c:v>-2s</c:v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Tabelle2!$G$7:$G$31</c:f>
              <c:numCache>
                <c:formatCode>General</c:formatCode>
                <c:ptCount val="25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DB1-47D2-87C7-40A32FFD798D}"/>
            </c:ext>
          </c:extLst>
        </c:ser>
        <c:ser>
          <c:idx val="4"/>
          <c:order val="2"/>
          <c:tx>
            <c:v>-3s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Tabelle2!$F$7:$F$31</c:f>
              <c:numCache>
                <c:formatCode>General</c:formatCode>
                <c:ptCount val="2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DB1-47D2-87C7-40A32FFD798D}"/>
            </c:ext>
          </c:extLst>
        </c:ser>
        <c:ser>
          <c:idx val="5"/>
          <c:order val="3"/>
          <c:tx>
            <c:v>+1s</c:v>
          </c:tx>
          <c:spPr>
            <a:ln>
              <a:solidFill>
                <a:srgbClr val="92D050"/>
              </a:solidFill>
              <a:prstDash val="solid"/>
            </a:ln>
          </c:spPr>
          <c:marker>
            <c:symbol val="none"/>
          </c:marker>
          <c:xVal>
            <c:numRef>
              <c:f>Tabelle2!$J$7:$J$31</c:f>
              <c:numCache>
                <c:formatCode>General</c:formatCode>
                <c:ptCount val="25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5</c:v>
                </c:pt>
                <c:pt idx="19">
                  <c:v>5</c:v>
                </c:pt>
                <c:pt idx="20">
                  <c:v>5</c:v>
                </c:pt>
                <c:pt idx="21">
                  <c:v>5</c:v>
                </c:pt>
                <c:pt idx="22">
                  <c:v>5</c:v>
                </c:pt>
                <c:pt idx="23">
                  <c:v>5</c:v>
                </c:pt>
                <c:pt idx="24">
                  <c:v>5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DB1-47D2-87C7-40A32FFD798D}"/>
            </c:ext>
          </c:extLst>
        </c:ser>
        <c:ser>
          <c:idx val="6"/>
          <c:order val="4"/>
          <c:tx>
            <c:v>+2s</c:v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Tabelle2!$K$7:$K$31</c:f>
              <c:numCache>
                <c:formatCode>General</c:formatCode>
                <c:ptCount val="25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  <c:pt idx="5">
                  <c:v>6</c:v>
                </c:pt>
                <c:pt idx="6">
                  <c:v>6</c:v>
                </c:pt>
                <c:pt idx="7">
                  <c:v>6</c:v>
                </c:pt>
                <c:pt idx="8">
                  <c:v>6</c:v>
                </c:pt>
                <c:pt idx="9">
                  <c:v>6</c:v>
                </c:pt>
                <c:pt idx="10">
                  <c:v>6</c:v>
                </c:pt>
                <c:pt idx="11">
                  <c:v>6</c:v>
                </c:pt>
                <c:pt idx="12">
                  <c:v>6</c:v>
                </c:pt>
                <c:pt idx="13">
                  <c:v>6</c:v>
                </c:pt>
                <c:pt idx="14">
                  <c:v>6</c:v>
                </c:pt>
                <c:pt idx="15">
                  <c:v>6</c:v>
                </c:pt>
                <c:pt idx="16">
                  <c:v>6</c:v>
                </c:pt>
                <c:pt idx="17">
                  <c:v>6</c:v>
                </c:pt>
                <c:pt idx="18">
                  <c:v>6</c:v>
                </c:pt>
                <c:pt idx="19">
                  <c:v>6</c:v>
                </c:pt>
                <c:pt idx="20">
                  <c:v>6</c:v>
                </c:pt>
                <c:pt idx="21">
                  <c:v>6</c:v>
                </c:pt>
                <c:pt idx="22">
                  <c:v>6</c:v>
                </c:pt>
                <c:pt idx="23">
                  <c:v>6</c:v>
                </c:pt>
                <c:pt idx="24">
                  <c:v>6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DB1-47D2-87C7-40A32FFD798D}"/>
            </c:ext>
          </c:extLst>
        </c:ser>
        <c:ser>
          <c:idx val="7"/>
          <c:order val="5"/>
          <c:tx>
            <c:v>+3s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Tabelle2!$L$7:$L$31</c:f>
              <c:numCache>
                <c:formatCode>General</c:formatCode>
                <c:ptCount val="25"/>
                <c:pt idx="0">
                  <c:v>7</c:v>
                </c:pt>
                <c:pt idx="1">
                  <c:v>7</c:v>
                </c:pt>
                <c:pt idx="2">
                  <c:v>7</c:v>
                </c:pt>
                <c:pt idx="3">
                  <c:v>7</c:v>
                </c:pt>
                <c:pt idx="4">
                  <c:v>7</c:v>
                </c:pt>
                <c:pt idx="5">
                  <c:v>7</c:v>
                </c:pt>
                <c:pt idx="6">
                  <c:v>7</c:v>
                </c:pt>
                <c:pt idx="7">
                  <c:v>7</c:v>
                </c:pt>
                <c:pt idx="8">
                  <c:v>7</c:v>
                </c:pt>
                <c:pt idx="9">
                  <c:v>7</c:v>
                </c:pt>
                <c:pt idx="10">
                  <c:v>7</c:v>
                </c:pt>
                <c:pt idx="11">
                  <c:v>7</c:v>
                </c:pt>
                <c:pt idx="12">
                  <c:v>7</c:v>
                </c:pt>
                <c:pt idx="13">
                  <c:v>7</c:v>
                </c:pt>
                <c:pt idx="14">
                  <c:v>7</c:v>
                </c:pt>
                <c:pt idx="15">
                  <c:v>7</c:v>
                </c:pt>
                <c:pt idx="16">
                  <c:v>7</c:v>
                </c:pt>
                <c:pt idx="17">
                  <c:v>7</c:v>
                </c:pt>
                <c:pt idx="18">
                  <c:v>7</c:v>
                </c:pt>
                <c:pt idx="19">
                  <c:v>7</c:v>
                </c:pt>
                <c:pt idx="20">
                  <c:v>7</c:v>
                </c:pt>
                <c:pt idx="21">
                  <c:v>7</c:v>
                </c:pt>
                <c:pt idx="22">
                  <c:v>7</c:v>
                </c:pt>
                <c:pt idx="23">
                  <c:v>7</c:v>
                </c:pt>
                <c:pt idx="24">
                  <c:v>7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DB1-47D2-87C7-40A32FFD798D}"/>
            </c:ext>
          </c:extLst>
        </c:ser>
        <c:ser>
          <c:idx val="2"/>
          <c:order val="6"/>
          <c:tx>
            <c:v>X</c:v>
          </c:tx>
          <c:marker>
            <c:symbol val="none"/>
          </c:marker>
          <c:xVal>
            <c:numRef>
              <c:f>Tabelle2!$I$7:$I$31</c:f>
              <c:numCache>
                <c:formatCode>General</c:formatCode>
                <c:ptCount val="25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  <c:pt idx="12">
                  <c:v>4</c:v>
                </c:pt>
                <c:pt idx="13">
                  <c:v>4</c:v>
                </c:pt>
                <c:pt idx="14">
                  <c:v>4</c:v>
                </c:pt>
                <c:pt idx="15">
                  <c:v>4</c:v>
                </c:pt>
                <c:pt idx="16">
                  <c:v>4</c:v>
                </c:pt>
                <c:pt idx="17">
                  <c:v>4</c:v>
                </c:pt>
                <c:pt idx="18">
                  <c:v>4</c:v>
                </c:pt>
                <c:pt idx="19">
                  <c:v>4</c:v>
                </c:pt>
                <c:pt idx="20">
                  <c:v>4</c:v>
                </c:pt>
                <c:pt idx="21">
                  <c:v>4</c:v>
                </c:pt>
                <c:pt idx="22">
                  <c:v>4</c:v>
                </c:pt>
                <c:pt idx="23">
                  <c:v>4</c:v>
                </c:pt>
                <c:pt idx="24">
                  <c:v>4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DB1-47D2-87C7-40A32FFD798D}"/>
            </c:ext>
          </c:extLst>
        </c:ser>
        <c:ser>
          <c:idx val="0"/>
          <c:order val="7"/>
          <c:tx>
            <c:v>Messwerte</c:v>
          </c:tx>
          <c:marker>
            <c:symbol val="circle"/>
            <c:size val="6"/>
            <c:spPr>
              <a:solidFill>
                <a:srgbClr val="FF0000"/>
              </a:solidFill>
              <a:ln w="9525"/>
            </c:spPr>
          </c:marker>
          <c:xVal>
            <c:numRef>
              <c:f>Tabelle2!$E$35:$E$59</c:f>
              <c:numCache>
                <c:formatCode>General</c:formatCode>
                <c:ptCount val="2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</c:numCache>
            </c:numRef>
          </c:xVal>
          <c:yVal>
            <c:numRef>
              <c:f>Tabelle2!$D$35:$D$59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DB1-47D2-87C7-40A32FFD79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7240448"/>
        <c:axId val="187242368"/>
      </c:scatterChart>
      <c:valAx>
        <c:axId val="187240448"/>
        <c:scaling>
          <c:orientation val="minMax"/>
          <c:max val="8"/>
          <c:min val="0"/>
        </c:scaling>
        <c:delete val="0"/>
        <c:axPos val="t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one"/>
        <c:spPr>
          <a:ln>
            <a:noFill/>
            <a:prstDash val="sysDash"/>
          </a:ln>
        </c:spPr>
        <c:crossAx val="187242368"/>
        <c:crossesAt val="0"/>
        <c:crossBetween val="midCat"/>
        <c:majorUnit val="1"/>
      </c:valAx>
      <c:valAx>
        <c:axId val="187242368"/>
        <c:scaling>
          <c:orientation val="maxMin"/>
        </c:scaling>
        <c:delete val="0"/>
        <c:axPos val="l"/>
        <c:majorGridlines>
          <c:spPr>
            <a:ln>
              <a:noFill/>
              <a:prstDash val="sysDash"/>
            </a:ln>
          </c:spPr>
        </c:majorGridlines>
        <c:numFmt formatCode="General" sourceLinked="1"/>
        <c:majorTickMark val="out"/>
        <c:minorTickMark val="none"/>
        <c:tickLblPos val="none"/>
        <c:spPr>
          <a:noFill/>
          <a:ln>
            <a:noFill/>
            <a:prstDash val="solid"/>
          </a:ln>
        </c:spPr>
        <c:crossAx val="187240448"/>
        <c:crosses val="autoZero"/>
        <c:crossBetween val="midCat"/>
        <c:maj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0">
      <a:noFill/>
    </a:ln>
  </c:spPr>
  <c:printSettings>
    <c:headerFooter/>
    <c:pageMargins b="0.78740157499999996" l="0.7" r="0.7" t="0.78740157499999996" header="0.3" footer="0.3"/>
    <c:pageSetup orientation="portrait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273482298903702E-3"/>
          <c:y val="0"/>
          <c:w val="0.98389209928718524"/>
          <c:h val="1"/>
        </c:manualLayout>
      </c:layout>
      <c:scatterChart>
        <c:scatterStyle val="lineMarker"/>
        <c:varyColors val="0"/>
        <c:ser>
          <c:idx val="1"/>
          <c:order val="0"/>
          <c:tx>
            <c:v>-1s</c:v>
          </c:tx>
          <c:spPr>
            <a:ln>
              <a:solidFill>
                <a:srgbClr val="92D050"/>
              </a:solidFill>
              <a:prstDash val="solid"/>
            </a:ln>
          </c:spPr>
          <c:marker>
            <c:symbol val="none"/>
          </c:marker>
          <c:xVal>
            <c:numRef>
              <c:f>Tabelle2!$H$7:$H$31</c:f>
              <c:numCache>
                <c:formatCode>General</c:formatCode>
                <c:ptCount val="25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3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A8A-41E4-B6AC-35D5F7C62E93}"/>
            </c:ext>
          </c:extLst>
        </c:ser>
        <c:ser>
          <c:idx val="3"/>
          <c:order val="1"/>
          <c:tx>
            <c:v>-2s</c:v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Tabelle2!$G$7:$G$31</c:f>
              <c:numCache>
                <c:formatCode>General</c:formatCode>
                <c:ptCount val="25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A8A-41E4-B6AC-35D5F7C62E93}"/>
            </c:ext>
          </c:extLst>
        </c:ser>
        <c:ser>
          <c:idx val="4"/>
          <c:order val="2"/>
          <c:tx>
            <c:v>-3s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Tabelle2!$F$7:$F$31</c:f>
              <c:numCache>
                <c:formatCode>General</c:formatCode>
                <c:ptCount val="2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A8A-41E4-B6AC-35D5F7C62E93}"/>
            </c:ext>
          </c:extLst>
        </c:ser>
        <c:ser>
          <c:idx val="5"/>
          <c:order val="3"/>
          <c:tx>
            <c:v>+1s</c:v>
          </c:tx>
          <c:spPr>
            <a:ln>
              <a:solidFill>
                <a:srgbClr val="92D050"/>
              </a:solidFill>
              <a:prstDash val="solid"/>
            </a:ln>
          </c:spPr>
          <c:marker>
            <c:symbol val="none"/>
          </c:marker>
          <c:xVal>
            <c:numRef>
              <c:f>Tabelle2!$J$7:$J$31</c:f>
              <c:numCache>
                <c:formatCode>General</c:formatCode>
                <c:ptCount val="25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5</c:v>
                </c:pt>
                <c:pt idx="19">
                  <c:v>5</c:v>
                </c:pt>
                <c:pt idx="20">
                  <c:v>5</c:v>
                </c:pt>
                <c:pt idx="21">
                  <c:v>5</c:v>
                </c:pt>
                <c:pt idx="22">
                  <c:v>5</c:v>
                </c:pt>
                <c:pt idx="23">
                  <c:v>5</c:v>
                </c:pt>
                <c:pt idx="24">
                  <c:v>5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A8A-41E4-B6AC-35D5F7C62E93}"/>
            </c:ext>
          </c:extLst>
        </c:ser>
        <c:ser>
          <c:idx val="6"/>
          <c:order val="4"/>
          <c:tx>
            <c:v>+2s</c:v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Tabelle2!$K$7:$K$31</c:f>
              <c:numCache>
                <c:formatCode>General</c:formatCode>
                <c:ptCount val="25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  <c:pt idx="5">
                  <c:v>6</c:v>
                </c:pt>
                <c:pt idx="6">
                  <c:v>6</c:v>
                </c:pt>
                <c:pt idx="7">
                  <c:v>6</c:v>
                </c:pt>
                <c:pt idx="8">
                  <c:v>6</c:v>
                </c:pt>
                <c:pt idx="9">
                  <c:v>6</c:v>
                </c:pt>
                <c:pt idx="10">
                  <c:v>6</c:v>
                </c:pt>
                <c:pt idx="11">
                  <c:v>6</c:v>
                </c:pt>
                <c:pt idx="12">
                  <c:v>6</c:v>
                </c:pt>
                <c:pt idx="13">
                  <c:v>6</c:v>
                </c:pt>
                <c:pt idx="14">
                  <c:v>6</c:v>
                </c:pt>
                <c:pt idx="15">
                  <c:v>6</c:v>
                </c:pt>
                <c:pt idx="16">
                  <c:v>6</c:v>
                </c:pt>
                <c:pt idx="17">
                  <c:v>6</c:v>
                </c:pt>
                <c:pt idx="18">
                  <c:v>6</c:v>
                </c:pt>
                <c:pt idx="19">
                  <c:v>6</c:v>
                </c:pt>
                <c:pt idx="20">
                  <c:v>6</c:v>
                </c:pt>
                <c:pt idx="21">
                  <c:v>6</c:v>
                </c:pt>
                <c:pt idx="22">
                  <c:v>6</c:v>
                </c:pt>
                <c:pt idx="23">
                  <c:v>6</c:v>
                </c:pt>
                <c:pt idx="24">
                  <c:v>6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A8A-41E4-B6AC-35D5F7C62E93}"/>
            </c:ext>
          </c:extLst>
        </c:ser>
        <c:ser>
          <c:idx val="7"/>
          <c:order val="5"/>
          <c:tx>
            <c:v>+3s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Tabelle2!$L$7:$L$31</c:f>
              <c:numCache>
                <c:formatCode>General</c:formatCode>
                <c:ptCount val="25"/>
                <c:pt idx="0">
                  <c:v>7</c:v>
                </c:pt>
                <c:pt idx="1">
                  <c:v>7</c:v>
                </c:pt>
                <c:pt idx="2">
                  <c:v>7</c:v>
                </c:pt>
                <c:pt idx="3">
                  <c:v>7</c:v>
                </c:pt>
                <c:pt idx="4">
                  <c:v>7</c:v>
                </c:pt>
                <c:pt idx="5">
                  <c:v>7</c:v>
                </c:pt>
                <c:pt idx="6">
                  <c:v>7</c:v>
                </c:pt>
                <c:pt idx="7">
                  <c:v>7</c:v>
                </c:pt>
                <c:pt idx="8">
                  <c:v>7</c:v>
                </c:pt>
                <c:pt idx="9">
                  <c:v>7</c:v>
                </c:pt>
                <c:pt idx="10">
                  <c:v>7</c:v>
                </c:pt>
                <c:pt idx="11">
                  <c:v>7</c:v>
                </c:pt>
                <c:pt idx="12">
                  <c:v>7</c:v>
                </c:pt>
                <c:pt idx="13">
                  <c:v>7</c:v>
                </c:pt>
                <c:pt idx="14">
                  <c:v>7</c:v>
                </c:pt>
                <c:pt idx="15">
                  <c:v>7</c:v>
                </c:pt>
                <c:pt idx="16">
                  <c:v>7</c:v>
                </c:pt>
                <c:pt idx="17">
                  <c:v>7</c:v>
                </c:pt>
                <c:pt idx="18">
                  <c:v>7</c:v>
                </c:pt>
                <c:pt idx="19">
                  <c:v>7</c:v>
                </c:pt>
                <c:pt idx="20">
                  <c:v>7</c:v>
                </c:pt>
                <c:pt idx="21">
                  <c:v>7</c:v>
                </c:pt>
                <c:pt idx="22">
                  <c:v>7</c:v>
                </c:pt>
                <c:pt idx="23">
                  <c:v>7</c:v>
                </c:pt>
                <c:pt idx="24">
                  <c:v>7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A8A-41E4-B6AC-35D5F7C62E93}"/>
            </c:ext>
          </c:extLst>
        </c:ser>
        <c:ser>
          <c:idx val="2"/>
          <c:order val="6"/>
          <c:tx>
            <c:v>X</c:v>
          </c:tx>
          <c:marker>
            <c:symbol val="none"/>
          </c:marker>
          <c:xVal>
            <c:numRef>
              <c:f>Tabelle2!$I$7:$I$31</c:f>
              <c:numCache>
                <c:formatCode>General</c:formatCode>
                <c:ptCount val="25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  <c:pt idx="12">
                  <c:v>4</c:v>
                </c:pt>
                <c:pt idx="13">
                  <c:v>4</c:v>
                </c:pt>
                <c:pt idx="14">
                  <c:v>4</c:v>
                </c:pt>
                <c:pt idx="15">
                  <c:v>4</c:v>
                </c:pt>
                <c:pt idx="16">
                  <c:v>4</c:v>
                </c:pt>
                <c:pt idx="17">
                  <c:v>4</c:v>
                </c:pt>
                <c:pt idx="18">
                  <c:v>4</c:v>
                </c:pt>
                <c:pt idx="19">
                  <c:v>4</c:v>
                </c:pt>
                <c:pt idx="20">
                  <c:v>4</c:v>
                </c:pt>
                <c:pt idx="21">
                  <c:v>4</c:v>
                </c:pt>
                <c:pt idx="22">
                  <c:v>4</c:v>
                </c:pt>
                <c:pt idx="23">
                  <c:v>4</c:v>
                </c:pt>
                <c:pt idx="24">
                  <c:v>4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A8A-41E4-B6AC-35D5F7C62E93}"/>
            </c:ext>
          </c:extLst>
        </c:ser>
        <c:ser>
          <c:idx val="0"/>
          <c:order val="7"/>
          <c:tx>
            <c:v>Messwerte</c:v>
          </c:tx>
          <c:marker>
            <c:symbol val="circle"/>
            <c:size val="6"/>
            <c:spPr>
              <a:solidFill>
                <a:srgbClr val="FF0000"/>
              </a:solidFill>
              <a:ln w="9525"/>
            </c:spPr>
          </c:marker>
          <c:xVal>
            <c:numRef>
              <c:f>Tabelle2!$E$791:$E$815</c:f>
              <c:numCache>
                <c:formatCode>General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xVal>
          <c:yVal>
            <c:numRef>
              <c:f>Tabelle2!$D$791:$D$815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A8A-41E4-B6AC-35D5F7C62E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4905088"/>
        <c:axId val="204915456"/>
      </c:scatterChart>
      <c:valAx>
        <c:axId val="204905088"/>
        <c:scaling>
          <c:orientation val="minMax"/>
          <c:max val="8"/>
          <c:min val="0"/>
        </c:scaling>
        <c:delete val="0"/>
        <c:axPos val="t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one"/>
        <c:spPr>
          <a:ln>
            <a:noFill/>
            <a:prstDash val="sysDash"/>
          </a:ln>
        </c:spPr>
        <c:crossAx val="204915456"/>
        <c:crossesAt val="0"/>
        <c:crossBetween val="midCat"/>
        <c:majorUnit val="1"/>
      </c:valAx>
      <c:valAx>
        <c:axId val="204915456"/>
        <c:scaling>
          <c:orientation val="maxMin"/>
        </c:scaling>
        <c:delete val="0"/>
        <c:axPos val="l"/>
        <c:majorGridlines>
          <c:spPr>
            <a:ln>
              <a:noFill/>
              <a:prstDash val="sysDash"/>
            </a:ln>
          </c:spPr>
        </c:majorGridlines>
        <c:numFmt formatCode="General" sourceLinked="1"/>
        <c:majorTickMark val="out"/>
        <c:minorTickMark val="none"/>
        <c:tickLblPos val="none"/>
        <c:spPr>
          <a:noFill/>
          <a:ln>
            <a:noFill/>
            <a:prstDash val="solid"/>
          </a:ln>
        </c:spPr>
        <c:crossAx val="204905088"/>
        <c:crosses val="autoZero"/>
        <c:crossBetween val="midCat"/>
        <c:maj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0">
      <a:noFill/>
    </a:ln>
  </c:spPr>
  <c:printSettings>
    <c:headerFooter/>
    <c:pageMargins b="0.78740157499999996" l="0.7" r="0.7" t="0.78740157499999996" header="0.3" footer="0.3"/>
    <c:pageSetup orientation="portrait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2733501347693662E-3"/>
          <c:y val="0"/>
          <c:w val="0.99241841593970292"/>
          <c:h val="1"/>
        </c:manualLayout>
      </c:layout>
      <c:scatterChart>
        <c:scatterStyle val="lineMarker"/>
        <c:varyColors val="0"/>
        <c:ser>
          <c:idx val="1"/>
          <c:order val="0"/>
          <c:tx>
            <c:v>-1s</c:v>
          </c:tx>
          <c:spPr>
            <a:ln>
              <a:solidFill>
                <a:srgbClr val="92D050"/>
              </a:solidFill>
              <a:prstDash val="solid"/>
            </a:ln>
          </c:spPr>
          <c:marker>
            <c:symbol val="none"/>
          </c:marker>
          <c:xVal>
            <c:numRef>
              <c:f>Tabelle2!$H$7:$H$31</c:f>
              <c:numCache>
                <c:formatCode>General</c:formatCode>
                <c:ptCount val="25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3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370-4224-B449-BCB16627293B}"/>
            </c:ext>
          </c:extLst>
        </c:ser>
        <c:ser>
          <c:idx val="3"/>
          <c:order val="1"/>
          <c:tx>
            <c:v>-2s</c:v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Tabelle2!$G$7:$G$31</c:f>
              <c:numCache>
                <c:formatCode>General</c:formatCode>
                <c:ptCount val="25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370-4224-B449-BCB16627293B}"/>
            </c:ext>
          </c:extLst>
        </c:ser>
        <c:ser>
          <c:idx val="4"/>
          <c:order val="2"/>
          <c:tx>
            <c:v>-3s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Tabelle2!$F$7:$F$31</c:f>
              <c:numCache>
                <c:formatCode>General</c:formatCode>
                <c:ptCount val="2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370-4224-B449-BCB16627293B}"/>
            </c:ext>
          </c:extLst>
        </c:ser>
        <c:ser>
          <c:idx val="5"/>
          <c:order val="3"/>
          <c:tx>
            <c:v>+1s</c:v>
          </c:tx>
          <c:spPr>
            <a:ln>
              <a:solidFill>
                <a:srgbClr val="92D050"/>
              </a:solidFill>
              <a:prstDash val="solid"/>
            </a:ln>
          </c:spPr>
          <c:marker>
            <c:symbol val="none"/>
          </c:marker>
          <c:xVal>
            <c:numRef>
              <c:f>Tabelle2!$J$7:$J$31</c:f>
              <c:numCache>
                <c:formatCode>General</c:formatCode>
                <c:ptCount val="25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5</c:v>
                </c:pt>
                <c:pt idx="19">
                  <c:v>5</c:v>
                </c:pt>
                <c:pt idx="20">
                  <c:v>5</c:v>
                </c:pt>
                <c:pt idx="21">
                  <c:v>5</c:v>
                </c:pt>
                <c:pt idx="22">
                  <c:v>5</c:v>
                </c:pt>
                <c:pt idx="23">
                  <c:v>5</c:v>
                </c:pt>
                <c:pt idx="24">
                  <c:v>5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370-4224-B449-BCB16627293B}"/>
            </c:ext>
          </c:extLst>
        </c:ser>
        <c:ser>
          <c:idx val="6"/>
          <c:order val="4"/>
          <c:tx>
            <c:v>+2s</c:v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Tabelle2!$K$7:$K$31</c:f>
              <c:numCache>
                <c:formatCode>General</c:formatCode>
                <c:ptCount val="25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  <c:pt idx="5">
                  <c:v>6</c:v>
                </c:pt>
                <c:pt idx="6">
                  <c:v>6</c:v>
                </c:pt>
                <c:pt idx="7">
                  <c:v>6</c:v>
                </c:pt>
                <c:pt idx="8">
                  <c:v>6</c:v>
                </c:pt>
                <c:pt idx="9">
                  <c:v>6</c:v>
                </c:pt>
                <c:pt idx="10">
                  <c:v>6</c:v>
                </c:pt>
                <c:pt idx="11">
                  <c:v>6</c:v>
                </c:pt>
                <c:pt idx="12">
                  <c:v>6</c:v>
                </c:pt>
                <c:pt idx="13">
                  <c:v>6</c:v>
                </c:pt>
                <c:pt idx="14">
                  <c:v>6</c:v>
                </c:pt>
                <c:pt idx="15">
                  <c:v>6</c:v>
                </c:pt>
                <c:pt idx="16">
                  <c:v>6</c:v>
                </c:pt>
                <c:pt idx="17">
                  <c:v>6</c:v>
                </c:pt>
                <c:pt idx="18">
                  <c:v>6</c:v>
                </c:pt>
                <c:pt idx="19">
                  <c:v>6</c:v>
                </c:pt>
                <c:pt idx="20">
                  <c:v>6</c:v>
                </c:pt>
                <c:pt idx="21">
                  <c:v>6</c:v>
                </c:pt>
                <c:pt idx="22">
                  <c:v>6</c:v>
                </c:pt>
                <c:pt idx="23">
                  <c:v>6</c:v>
                </c:pt>
                <c:pt idx="24">
                  <c:v>6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370-4224-B449-BCB16627293B}"/>
            </c:ext>
          </c:extLst>
        </c:ser>
        <c:ser>
          <c:idx val="7"/>
          <c:order val="5"/>
          <c:tx>
            <c:v>+3s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Tabelle2!$L$7:$L$31</c:f>
              <c:numCache>
                <c:formatCode>General</c:formatCode>
                <c:ptCount val="25"/>
                <c:pt idx="0">
                  <c:v>7</c:v>
                </c:pt>
                <c:pt idx="1">
                  <c:v>7</c:v>
                </c:pt>
                <c:pt idx="2">
                  <c:v>7</c:v>
                </c:pt>
                <c:pt idx="3">
                  <c:v>7</c:v>
                </c:pt>
                <c:pt idx="4">
                  <c:v>7</c:v>
                </c:pt>
                <c:pt idx="5">
                  <c:v>7</c:v>
                </c:pt>
                <c:pt idx="6">
                  <c:v>7</c:v>
                </c:pt>
                <c:pt idx="7">
                  <c:v>7</c:v>
                </c:pt>
                <c:pt idx="8">
                  <c:v>7</c:v>
                </c:pt>
                <c:pt idx="9">
                  <c:v>7</c:v>
                </c:pt>
                <c:pt idx="10">
                  <c:v>7</c:v>
                </c:pt>
                <c:pt idx="11">
                  <c:v>7</c:v>
                </c:pt>
                <c:pt idx="12">
                  <c:v>7</c:v>
                </c:pt>
                <c:pt idx="13">
                  <c:v>7</c:v>
                </c:pt>
                <c:pt idx="14">
                  <c:v>7</c:v>
                </c:pt>
                <c:pt idx="15">
                  <c:v>7</c:v>
                </c:pt>
                <c:pt idx="16">
                  <c:v>7</c:v>
                </c:pt>
                <c:pt idx="17">
                  <c:v>7</c:v>
                </c:pt>
                <c:pt idx="18">
                  <c:v>7</c:v>
                </c:pt>
                <c:pt idx="19">
                  <c:v>7</c:v>
                </c:pt>
                <c:pt idx="20">
                  <c:v>7</c:v>
                </c:pt>
                <c:pt idx="21">
                  <c:v>7</c:v>
                </c:pt>
                <c:pt idx="22">
                  <c:v>7</c:v>
                </c:pt>
                <c:pt idx="23">
                  <c:v>7</c:v>
                </c:pt>
                <c:pt idx="24">
                  <c:v>7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370-4224-B449-BCB16627293B}"/>
            </c:ext>
          </c:extLst>
        </c:ser>
        <c:ser>
          <c:idx val="2"/>
          <c:order val="6"/>
          <c:tx>
            <c:v>X</c:v>
          </c:tx>
          <c:marker>
            <c:symbol val="none"/>
          </c:marker>
          <c:xVal>
            <c:numRef>
              <c:f>Tabelle2!$I$7:$I$31</c:f>
              <c:numCache>
                <c:formatCode>General</c:formatCode>
                <c:ptCount val="25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  <c:pt idx="12">
                  <c:v>4</c:v>
                </c:pt>
                <c:pt idx="13">
                  <c:v>4</c:v>
                </c:pt>
                <c:pt idx="14">
                  <c:v>4</c:v>
                </c:pt>
                <c:pt idx="15">
                  <c:v>4</c:v>
                </c:pt>
                <c:pt idx="16">
                  <c:v>4</c:v>
                </c:pt>
                <c:pt idx="17">
                  <c:v>4</c:v>
                </c:pt>
                <c:pt idx="18">
                  <c:v>4</c:v>
                </c:pt>
                <c:pt idx="19">
                  <c:v>4</c:v>
                </c:pt>
                <c:pt idx="20">
                  <c:v>4</c:v>
                </c:pt>
                <c:pt idx="21">
                  <c:v>4</c:v>
                </c:pt>
                <c:pt idx="22">
                  <c:v>4</c:v>
                </c:pt>
                <c:pt idx="23">
                  <c:v>4</c:v>
                </c:pt>
                <c:pt idx="24">
                  <c:v>4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370-4224-B449-BCB16627293B}"/>
            </c:ext>
          </c:extLst>
        </c:ser>
        <c:ser>
          <c:idx val="0"/>
          <c:order val="7"/>
          <c:tx>
            <c:v>Messwerte</c:v>
          </c:tx>
          <c:marker>
            <c:symbol val="circle"/>
            <c:size val="6"/>
            <c:spPr>
              <a:solidFill>
                <a:srgbClr val="FF0000"/>
              </a:solidFill>
              <a:ln w="9525"/>
            </c:spPr>
          </c:marker>
          <c:xVal>
            <c:numRef>
              <c:f>Tabelle2!$E$819:$E$843</c:f>
              <c:numCache>
                <c:formatCode>General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xVal>
          <c:yVal>
            <c:numRef>
              <c:f>Tabelle2!$D$819:$D$843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1370-4224-B449-BCB1662729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5170176"/>
        <c:axId val="205172096"/>
      </c:scatterChart>
      <c:valAx>
        <c:axId val="205170176"/>
        <c:scaling>
          <c:orientation val="minMax"/>
          <c:max val="8"/>
          <c:min val="0"/>
        </c:scaling>
        <c:delete val="0"/>
        <c:axPos val="t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one"/>
        <c:spPr>
          <a:ln>
            <a:noFill/>
            <a:prstDash val="sysDash"/>
          </a:ln>
        </c:spPr>
        <c:crossAx val="205172096"/>
        <c:crossesAt val="0"/>
        <c:crossBetween val="midCat"/>
        <c:majorUnit val="1"/>
      </c:valAx>
      <c:valAx>
        <c:axId val="205172096"/>
        <c:scaling>
          <c:orientation val="maxMin"/>
        </c:scaling>
        <c:delete val="0"/>
        <c:axPos val="l"/>
        <c:majorGridlines>
          <c:spPr>
            <a:ln>
              <a:noFill/>
              <a:prstDash val="sysDash"/>
            </a:ln>
          </c:spPr>
        </c:majorGridlines>
        <c:numFmt formatCode="General" sourceLinked="1"/>
        <c:majorTickMark val="out"/>
        <c:minorTickMark val="none"/>
        <c:tickLblPos val="none"/>
        <c:spPr>
          <a:noFill/>
          <a:ln>
            <a:noFill/>
            <a:prstDash val="solid"/>
          </a:ln>
        </c:spPr>
        <c:crossAx val="205170176"/>
        <c:crosses val="autoZero"/>
        <c:crossBetween val="midCat"/>
        <c:maj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0">
      <a:noFill/>
    </a:ln>
  </c:spPr>
  <c:printSettings>
    <c:headerFooter/>
    <c:pageMargins b="0.78740157499999996" l="0.7" r="0.7" t="0.78740157499999996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5951096874195721E-2"/>
          <c:y val="7.4337984348879808E-3"/>
          <c:w val="0.98335713153620552"/>
          <c:h val="0.98866661214540297"/>
        </c:manualLayout>
      </c:layout>
      <c:scatterChart>
        <c:scatterStyle val="lineMarker"/>
        <c:varyColors val="0"/>
        <c:ser>
          <c:idx val="1"/>
          <c:order val="0"/>
          <c:tx>
            <c:v>-1s</c:v>
          </c:tx>
          <c:spPr>
            <a:ln>
              <a:solidFill>
                <a:srgbClr val="92D050"/>
              </a:solidFill>
              <a:prstDash val="solid"/>
            </a:ln>
          </c:spPr>
          <c:marker>
            <c:symbol val="none"/>
          </c:marker>
          <c:xVal>
            <c:numRef>
              <c:f>Tabelle2!$H$7:$H$31</c:f>
              <c:numCache>
                <c:formatCode>General</c:formatCode>
                <c:ptCount val="25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3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790-49A9-99E2-3DEF82CE7286}"/>
            </c:ext>
          </c:extLst>
        </c:ser>
        <c:ser>
          <c:idx val="3"/>
          <c:order val="1"/>
          <c:tx>
            <c:v>-2s</c:v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Tabelle2!$G$7:$G$31</c:f>
              <c:numCache>
                <c:formatCode>General</c:formatCode>
                <c:ptCount val="25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790-49A9-99E2-3DEF82CE7286}"/>
            </c:ext>
          </c:extLst>
        </c:ser>
        <c:ser>
          <c:idx val="4"/>
          <c:order val="2"/>
          <c:tx>
            <c:v>-3s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Tabelle2!$F$7:$F$31</c:f>
              <c:numCache>
                <c:formatCode>General</c:formatCode>
                <c:ptCount val="2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790-49A9-99E2-3DEF82CE7286}"/>
            </c:ext>
          </c:extLst>
        </c:ser>
        <c:ser>
          <c:idx val="5"/>
          <c:order val="3"/>
          <c:tx>
            <c:v>+1s</c:v>
          </c:tx>
          <c:spPr>
            <a:ln>
              <a:solidFill>
                <a:srgbClr val="92D050"/>
              </a:solidFill>
              <a:prstDash val="solid"/>
            </a:ln>
          </c:spPr>
          <c:marker>
            <c:symbol val="none"/>
          </c:marker>
          <c:xVal>
            <c:numRef>
              <c:f>Tabelle2!$J$7:$J$31</c:f>
              <c:numCache>
                <c:formatCode>General</c:formatCode>
                <c:ptCount val="25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5</c:v>
                </c:pt>
                <c:pt idx="19">
                  <c:v>5</c:v>
                </c:pt>
                <c:pt idx="20">
                  <c:v>5</c:v>
                </c:pt>
                <c:pt idx="21">
                  <c:v>5</c:v>
                </c:pt>
                <c:pt idx="22">
                  <c:v>5</c:v>
                </c:pt>
                <c:pt idx="23">
                  <c:v>5</c:v>
                </c:pt>
                <c:pt idx="24">
                  <c:v>5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790-49A9-99E2-3DEF82CE7286}"/>
            </c:ext>
          </c:extLst>
        </c:ser>
        <c:ser>
          <c:idx val="6"/>
          <c:order val="4"/>
          <c:tx>
            <c:v>+2s</c:v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Tabelle2!$K$7:$K$31</c:f>
              <c:numCache>
                <c:formatCode>General</c:formatCode>
                <c:ptCount val="25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  <c:pt idx="5">
                  <c:v>6</c:v>
                </c:pt>
                <c:pt idx="6">
                  <c:v>6</c:v>
                </c:pt>
                <c:pt idx="7">
                  <c:v>6</c:v>
                </c:pt>
                <c:pt idx="8">
                  <c:v>6</c:v>
                </c:pt>
                <c:pt idx="9">
                  <c:v>6</c:v>
                </c:pt>
                <c:pt idx="10">
                  <c:v>6</c:v>
                </c:pt>
                <c:pt idx="11">
                  <c:v>6</c:v>
                </c:pt>
                <c:pt idx="12">
                  <c:v>6</c:v>
                </c:pt>
                <c:pt idx="13">
                  <c:v>6</c:v>
                </c:pt>
                <c:pt idx="14">
                  <c:v>6</c:v>
                </c:pt>
                <c:pt idx="15">
                  <c:v>6</c:v>
                </c:pt>
                <c:pt idx="16">
                  <c:v>6</c:v>
                </c:pt>
                <c:pt idx="17">
                  <c:v>6</c:v>
                </c:pt>
                <c:pt idx="18">
                  <c:v>6</c:v>
                </c:pt>
                <c:pt idx="19">
                  <c:v>6</c:v>
                </c:pt>
                <c:pt idx="20">
                  <c:v>6</c:v>
                </c:pt>
                <c:pt idx="21">
                  <c:v>6</c:v>
                </c:pt>
                <c:pt idx="22">
                  <c:v>6</c:v>
                </c:pt>
                <c:pt idx="23">
                  <c:v>6</c:v>
                </c:pt>
                <c:pt idx="24">
                  <c:v>6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790-49A9-99E2-3DEF82CE7286}"/>
            </c:ext>
          </c:extLst>
        </c:ser>
        <c:ser>
          <c:idx val="7"/>
          <c:order val="5"/>
          <c:tx>
            <c:v>+3s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Tabelle2!$L$7:$L$31</c:f>
              <c:numCache>
                <c:formatCode>General</c:formatCode>
                <c:ptCount val="25"/>
                <c:pt idx="0">
                  <c:v>7</c:v>
                </c:pt>
                <c:pt idx="1">
                  <c:v>7</c:v>
                </c:pt>
                <c:pt idx="2">
                  <c:v>7</c:v>
                </c:pt>
                <c:pt idx="3">
                  <c:v>7</c:v>
                </c:pt>
                <c:pt idx="4">
                  <c:v>7</c:v>
                </c:pt>
                <c:pt idx="5">
                  <c:v>7</c:v>
                </c:pt>
                <c:pt idx="6">
                  <c:v>7</c:v>
                </c:pt>
                <c:pt idx="7">
                  <c:v>7</c:v>
                </c:pt>
                <c:pt idx="8">
                  <c:v>7</c:v>
                </c:pt>
                <c:pt idx="9">
                  <c:v>7</c:v>
                </c:pt>
                <c:pt idx="10">
                  <c:v>7</c:v>
                </c:pt>
                <c:pt idx="11">
                  <c:v>7</c:v>
                </c:pt>
                <c:pt idx="12">
                  <c:v>7</c:v>
                </c:pt>
                <c:pt idx="13">
                  <c:v>7</c:v>
                </c:pt>
                <c:pt idx="14">
                  <c:v>7</c:v>
                </c:pt>
                <c:pt idx="15">
                  <c:v>7</c:v>
                </c:pt>
                <c:pt idx="16">
                  <c:v>7</c:v>
                </c:pt>
                <c:pt idx="17">
                  <c:v>7</c:v>
                </c:pt>
                <c:pt idx="18">
                  <c:v>7</c:v>
                </c:pt>
                <c:pt idx="19">
                  <c:v>7</c:v>
                </c:pt>
                <c:pt idx="20">
                  <c:v>7</c:v>
                </c:pt>
                <c:pt idx="21">
                  <c:v>7</c:v>
                </c:pt>
                <c:pt idx="22">
                  <c:v>7</c:v>
                </c:pt>
                <c:pt idx="23">
                  <c:v>7</c:v>
                </c:pt>
                <c:pt idx="24">
                  <c:v>7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790-49A9-99E2-3DEF82CE7286}"/>
            </c:ext>
          </c:extLst>
        </c:ser>
        <c:ser>
          <c:idx val="2"/>
          <c:order val="6"/>
          <c:tx>
            <c:v>X</c:v>
          </c:tx>
          <c:marker>
            <c:symbol val="none"/>
          </c:marker>
          <c:xVal>
            <c:numRef>
              <c:f>Tabelle2!$I$7:$I$31</c:f>
              <c:numCache>
                <c:formatCode>General</c:formatCode>
                <c:ptCount val="25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  <c:pt idx="12">
                  <c:v>4</c:v>
                </c:pt>
                <c:pt idx="13">
                  <c:v>4</c:v>
                </c:pt>
                <c:pt idx="14">
                  <c:v>4</c:v>
                </c:pt>
                <c:pt idx="15">
                  <c:v>4</c:v>
                </c:pt>
                <c:pt idx="16">
                  <c:v>4</c:v>
                </c:pt>
                <c:pt idx="17">
                  <c:v>4</c:v>
                </c:pt>
                <c:pt idx="18">
                  <c:v>4</c:v>
                </c:pt>
                <c:pt idx="19">
                  <c:v>4</c:v>
                </c:pt>
                <c:pt idx="20">
                  <c:v>4</c:v>
                </c:pt>
                <c:pt idx="21">
                  <c:v>4</c:v>
                </c:pt>
                <c:pt idx="22">
                  <c:v>4</c:v>
                </c:pt>
                <c:pt idx="23">
                  <c:v>4</c:v>
                </c:pt>
                <c:pt idx="24">
                  <c:v>4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790-49A9-99E2-3DEF82CE7286}"/>
            </c:ext>
          </c:extLst>
        </c:ser>
        <c:ser>
          <c:idx val="0"/>
          <c:order val="7"/>
          <c:tx>
            <c:v>Messwerte</c:v>
          </c:tx>
          <c:marker>
            <c:symbol val="circle"/>
            <c:size val="6"/>
            <c:spPr>
              <a:solidFill>
                <a:srgbClr val="FF0000"/>
              </a:solidFill>
              <a:ln w="9525"/>
            </c:spPr>
          </c:marker>
          <c:xVal>
            <c:numRef>
              <c:f>Tabelle2!$E$63:$E$87</c:f>
              <c:numCache>
                <c:formatCode>General</c:formatCode>
                <c:ptCount val="2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</c:numCache>
            </c:numRef>
          </c:xVal>
          <c:yVal>
            <c:numRef>
              <c:f>Tabelle2!$D$63:$D$87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790-49A9-99E2-3DEF82CE72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7297152"/>
        <c:axId val="187500032"/>
      </c:scatterChart>
      <c:valAx>
        <c:axId val="187297152"/>
        <c:scaling>
          <c:orientation val="minMax"/>
          <c:max val="8"/>
          <c:min val="0"/>
        </c:scaling>
        <c:delete val="0"/>
        <c:axPos val="t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one"/>
        <c:spPr>
          <a:ln>
            <a:noFill/>
            <a:prstDash val="sysDash"/>
          </a:ln>
        </c:spPr>
        <c:crossAx val="187500032"/>
        <c:crossesAt val="0"/>
        <c:crossBetween val="midCat"/>
        <c:majorUnit val="1"/>
      </c:valAx>
      <c:valAx>
        <c:axId val="187500032"/>
        <c:scaling>
          <c:orientation val="maxMin"/>
        </c:scaling>
        <c:delete val="0"/>
        <c:axPos val="l"/>
        <c:majorGridlines>
          <c:spPr>
            <a:ln>
              <a:noFill/>
              <a:prstDash val="sysDash"/>
            </a:ln>
          </c:spPr>
        </c:majorGridlines>
        <c:numFmt formatCode="General" sourceLinked="1"/>
        <c:majorTickMark val="out"/>
        <c:minorTickMark val="none"/>
        <c:tickLblPos val="none"/>
        <c:spPr>
          <a:noFill/>
          <a:ln>
            <a:noFill/>
            <a:prstDash val="solid"/>
          </a:ln>
        </c:spPr>
        <c:crossAx val="187297152"/>
        <c:crosses val="autoZero"/>
        <c:crossBetween val="midCat"/>
        <c:maj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0">
      <a:noFill/>
    </a:ln>
  </c:spPr>
  <c:printSettings>
    <c:headerFooter/>
    <c:pageMargins b="0.78740157499999996" l="0.7" r="0.7" t="0.78740157499999996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2734509694798174E-3"/>
          <c:y val="1.5930530964013749E-2"/>
          <c:w val="0.99635985885573208"/>
          <c:h val="0.98301521071600029"/>
        </c:manualLayout>
      </c:layout>
      <c:scatterChart>
        <c:scatterStyle val="lineMarker"/>
        <c:varyColors val="0"/>
        <c:ser>
          <c:idx val="1"/>
          <c:order val="0"/>
          <c:tx>
            <c:v>-1s</c:v>
          </c:tx>
          <c:spPr>
            <a:ln>
              <a:solidFill>
                <a:srgbClr val="92D050"/>
              </a:solidFill>
              <a:prstDash val="solid"/>
            </a:ln>
          </c:spPr>
          <c:marker>
            <c:symbol val="none"/>
          </c:marker>
          <c:xVal>
            <c:numRef>
              <c:f>Tabelle2!$H$7:$H$31</c:f>
              <c:numCache>
                <c:formatCode>General</c:formatCode>
                <c:ptCount val="25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3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05D-4263-A1A6-6CA8B295D343}"/>
            </c:ext>
          </c:extLst>
        </c:ser>
        <c:ser>
          <c:idx val="3"/>
          <c:order val="1"/>
          <c:tx>
            <c:v>-2s</c:v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Tabelle2!$G$7:$G$31</c:f>
              <c:numCache>
                <c:formatCode>General</c:formatCode>
                <c:ptCount val="25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05D-4263-A1A6-6CA8B295D343}"/>
            </c:ext>
          </c:extLst>
        </c:ser>
        <c:ser>
          <c:idx val="4"/>
          <c:order val="2"/>
          <c:tx>
            <c:v>-3s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Tabelle2!$F$7:$F$31</c:f>
              <c:numCache>
                <c:formatCode>General</c:formatCode>
                <c:ptCount val="2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05D-4263-A1A6-6CA8B295D343}"/>
            </c:ext>
          </c:extLst>
        </c:ser>
        <c:ser>
          <c:idx val="5"/>
          <c:order val="3"/>
          <c:tx>
            <c:v>+1s</c:v>
          </c:tx>
          <c:spPr>
            <a:ln>
              <a:solidFill>
                <a:srgbClr val="92D050"/>
              </a:solidFill>
              <a:prstDash val="solid"/>
            </a:ln>
          </c:spPr>
          <c:marker>
            <c:symbol val="none"/>
          </c:marker>
          <c:xVal>
            <c:numRef>
              <c:f>Tabelle2!$J$7:$J$31</c:f>
              <c:numCache>
                <c:formatCode>General</c:formatCode>
                <c:ptCount val="25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5</c:v>
                </c:pt>
                <c:pt idx="19">
                  <c:v>5</c:v>
                </c:pt>
                <c:pt idx="20">
                  <c:v>5</c:v>
                </c:pt>
                <c:pt idx="21">
                  <c:v>5</c:v>
                </c:pt>
                <c:pt idx="22">
                  <c:v>5</c:v>
                </c:pt>
                <c:pt idx="23">
                  <c:v>5</c:v>
                </c:pt>
                <c:pt idx="24">
                  <c:v>5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05D-4263-A1A6-6CA8B295D343}"/>
            </c:ext>
          </c:extLst>
        </c:ser>
        <c:ser>
          <c:idx val="6"/>
          <c:order val="4"/>
          <c:tx>
            <c:v>+2s</c:v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Tabelle2!$K$7:$K$31</c:f>
              <c:numCache>
                <c:formatCode>General</c:formatCode>
                <c:ptCount val="25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  <c:pt idx="5">
                  <c:v>6</c:v>
                </c:pt>
                <c:pt idx="6">
                  <c:v>6</c:v>
                </c:pt>
                <c:pt idx="7">
                  <c:v>6</c:v>
                </c:pt>
                <c:pt idx="8">
                  <c:v>6</c:v>
                </c:pt>
                <c:pt idx="9">
                  <c:v>6</c:v>
                </c:pt>
                <c:pt idx="10">
                  <c:v>6</c:v>
                </c:pt>
                <c:pt idx="11">
                  <c:v>6</c:v>
                </c:pt>
                <c:pt idx="12">
                  <c:v>6</c:v>
                </c:pt>
                <c:pt idx="13">
                  <c:v>6</c:v>
                </c:pt>
                <c:pt idx="14">
                  <c:v>6</c:v>
                </c:pt>
                <c:pt idx="15">
                  <c:v>6</c:v>
                </c:pt>
                <c:pt idx="16">
                  <c:v>6</c:v>
                </c:pt>
                <c:pt idx="17">
                  <c:v>6</c:v>
                </c:pt>
                <c:pt idx="18">
                  <c:v>6</c:v>
                </c:pt>
                <c:pt idx="19">
                  <c:v>6</c:v>
                </c:pt>
                <c:pt idx="20">
                  <c:v>6</c:v>
                </c:pt>
                <c:pt idx="21">
                  <c:v>6</c:v>
                </c:pt>
                <c:pt idx="22">
                  <c:v>6</c:v>
                </c:pt>
                <c:pt idx="23">
                  <c:v>6</c:v>
                </c:pt>
                <c:pt idx="24">
                  <c:v>6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05D-4263-A1A6-6CA8B295D343}"/>
            </c:ext>
          </c:extLst>
        </c:ser>
        <c:ser>
          <c:idx val="7"/>
          <c:order val="5"/>
          <c:tx>
            <c:v>+3s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Tabelle2!$L$7:$L$31</c:f>
              <c:numCache>
                <c:formatCode>General</c:formatCode>
                <c:ptCount val="25"/>
                <c:pt idx="0">
                  <c:v>7</c:v>
                </c:pt>
                <c:pt idx="1">
                  <c:v>7</c:v>
                </c:pt>
                <c:pt idx="2">
                  <c:v>7</c:v>
                </c:pt>
                <c:pt idx="3">
                  <c:v>7</c:v>
                </c:pt>
                <c:pt idx="4">
                  <c:v>7</c:v>
                </c:pt>
                <c:pt idx="5">
                  <c:v>7</c:v>
                </c:pt>
                <c:pt idx="6">
                  <c:v>7</c:v>
                </c:pt>
                <c:pt idx="7">
                  <c:v>7</c:v>
                </c:pt>
                <c:pt idx="8">
                  <c:v>7</c:v>
                </c:pt>
                <c:pt idx="9">
                  <c:v>7</c:v>
                </c:pt>
                <c:pt idx="10">
                  <c:v>7</c:v>
                </c:pt>
                <c:pt idx="11">
                  <c:v>7</c:v>
                </c:pt>
                <c:pt idx="12">
                  <c:v>7</c:v>
                </c:pt>
                <c:pt idx="13">
                  <c:v>7</c:v>
                </c:pt>
                <c:pt idx="14">
                  <c:v>7</c:v>
                </c:pt>
                <c:pt idx="15">
                  <c:v>7</c:v>
                </c:pt>
                <c:pt idx="16">
                  <c:v>7</c:v>
                </c:pt>
                <c:pt idx="17">
                  <c:v>7</c:v>
                </c:pt>
                <c:pt idx="18">
                  <c:v>7</c:v>
                </c:pt>
                <c:pt idx="19">
                  <c:v>7</c:v>
                </c:pt>
                <c:pt idx="20">
                  <c:v>7</c:v>
                </c:pt>
                <c:pt idx="21">
                  <c:v>7</c:v>
                </c:pt>
                <c:pt idx="22">
                  <c:v>7</c:v>
                </c:pt>
                <c:pt idx="23">
                  <c:v>7</c:v>
                </c:pt>
                <c:pt idx="24">
                  <c:v>7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05D-4263-A1A6-6CA8B295D343}"/>
            </c:ext>
          </c:extLst>
        </c:ser>
        <c:ser>
          <c:idx val="2"/>
          <c:order val="6"/>
          <c:tx>
            <c:v>X</c:v>
          </c:tx>
          <c:marker>
            <c:symbol val="none"/>
          </c:marker>
          <c:xVal>
            <c:numRef>
              <c:f>Tabelle2!$I$7:$I$31</c:f>
              <c:numCache>
                <c:formatCode>General</c:formatCode>
                <c:ptCount val="25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  <c:pt idx="12">
                  <c:v>4</c:v>
                </c:pt>
                <c:pt idx="13">
                  <c:v>4</c:v>
                </c:pt>
                <c:pt idx="14">
                  <c:v>4</c:v>
                </c:pt>
                <c:pt idx="15">
                  <c:v>4</c:v>
                </c:pt>
                <c:pt idx="16">
                  <c:v>4</c:v>
                </c:pt>
                <c:pt idx="17">
                  <c:v>4</c:v>
                </c:pt>
                <c:pt idx="18">
                  <c:v>4</c:v>
                </c:pt>
                <c:pt idx="19">
                  <c:v>4</c:v>
                </c:pt>
                <c:pt idx="20">
                  <c:v>4</c:v>
                </c:pt>
                <c:pt idx="21">
                  <c:v>4</c:v>
                </c:pt>
                <c:pt idx="22">
                  <c:v>4</c:v>
                </c:pt>
                <c:pt idx="23">
                  <c:v>4</c:v>
                </c:pt>
                <c:pt idx="24">
                  <c:v>4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205D-4263-A1A6-6CA8B295D343}"/>
            </c:ext>
          </c:extLst>
        </c:ser>
        <c:ser>
          <c:idx val="0"/>
          <c:order val="7"/>
          <c:tx>
            <c:v>Messwerte</c:v>
          </c:tx>
          <c:marker>
            <c:symbol val="circle"/>
            <c:size val="6"/>
            <c:spPr>
              <a:solidFill>
                <a:srgbClr val="FF0000"/>
              </a:solidFill>
              <a:ln w="9525"/>
            </c:spPr>
          </c:marker>
          <c:xVal>
            <c:numRef>
              <c:f>Tabelle2!$E$91:$E$115</c:f>
              <c:numCache>
                <c:formatCode>General</c:formatCode>
                <c:ptCount val="2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</c:numCache>
            </c:numRef>
          </c:xVal>
          <c:yVal>
            <c:numRef>
              <c:f>Tabelle2!$D$91:$D$115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205D-4263-A1A6-6CA8B295D3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7549184"/>
        <c:axId val="187551104"/>
      </c:scatterChart>
      <c:valAx>
        <c:axId val="187549184"/>
        <c:scaling>
          <c:orientation val="minMax"/>
          <c:max val="8"/>
          <c:min val="0"/>
        </c:scaling>
        <c:delete val="0"/>
        <c:axPos val="t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one"/>
        <c:spPr>
          <a:ln>
            <a:noFill/>
            <a:prstDash val="sysDash"/>
          </a:ln>
        </c:spPr>
        <c:crossAx val="187551104"/>
        <c:crossesAt val="0"/>
        <c:crossBetween val="midCat"/>
        <c:majorUnit val="1"/>
      </c:valAx>
      <c:valAx>
        <c:axId val="187551104"/>
        <c:scaling>
          <c:orientation val="maxMin"/>
        </c:scaling>
        <c:delete val="0"/>
        <c:axPos val="l"/>
        <c:majorGridlines>
          <c:spPr>
            <a:ln>
              <a:noFill/>
              <a:prstDash val="sysDash"/>
            </a:ln>
          </c:spPr>
        </c:majorGridlines>
        <c:numFmt formatCode="General" sourceLinked="1"/>
        <c:majorTickMark val="out"/>
        <c:minorTickMark val="none"/>
        <c:tickLblPos val="none"/>
        <c:spPr>
          <a:noFill/>
          <a:ln>
            <a:noFill/>
            <a:prstDash val="solid"/>
          </a:ln>
        </c:spPr>
        <c:crossAx val="187549184"/>
        <c:crosses val="autoZero"/>
        <c:crossBetween val="midCat"/>
        <c:maj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0">
      <a:noFill/>
    </a:ln>
  </c:spPr>
  <c:printSettings>
    <c:headerFooter/>
    <c:pageMargins b="0.78740157499999996" l="0.7" r="0.7" t="0.78740157499999996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1466222643713825E-2"/>
          <c:y val="0"/>
          <c:w val="0.98322567816202466"/>
          <c:h val="1"/>
        </c:manualLayout>
      </c:layout>
      <c:scatterChart>
        <c:scatterStyle val="lineMarker"/>
        <c:varyColors val="0"/>
        <c:ser>
          <c:idx val="1"/>
          <c:order val="0"/>
          <c:tx>
            <c:v>-1s</c:v>
          </c:tx>
          <c:spPr>
            <a:ln>
              <a:solidFill>
                <a:srgbClr val="92D050"/>
              </a:solidFill>
              <a:prstDash val="solid"/>
            </a:ln>
          </c:spPr>
          <c:marker>
            <c:symbol val="none"/>
          </c:marker>
          <c:xVal>
            <c:numRef>
              <c:f>Tabelle2!$H$7:$H$31</c:f>
              <c:numCache>
                <c:formatCode>General</c:formatCode>
                <c:ptCount val="25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3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C1E-4574-9CD3-6E26F0469C8B}"/>
            </c:ext>
          </c:extLst>
        </c:ser>
        <c:ser>
          <c:idx val="3"/>
          <c:order val="1"/>
          <c:tx>
            <c:v>-2s</c:v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Tabelle2!$G$7:$G$31</c:f>
              <c:numCache>
                <c:formatCode>General</c:formatCode>
                <c:ptCount val="25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C1E-4574-9CD3-6E26F0469C8B}"/>
            </c:ext>
          </c:extLst>
        </c:ser>
        <c:ser>
          <c:idx val="4"/>
          <c:order val="2"/>
          <c:tx>
            <c:v>-3s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Tabelle2!$F$7:$F$31</c:f>
              <c:numCache>
                <c:formatCode>General</c:formatCode>
                <c:ptCount val="2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C1E-4574-9CD3-6E26F0469C8B}"/>
            </c:ext>
          </c:extLst>
        </c:ser>
        <c:ser>
          <c:idx val="5"/>
          <c:order val="3"/>
          <c:tx>
            <c:v>+1s</c:v>
          </c:tx>
          <c:spPr>
            <a:ln>
              <a:solidFill>
                <a:srgbClr val="92D050"/>
              </a:solidFill>
              <a:prstDash val="solid"/>
            </a:ln>
          </c:spPr>
          <c:marker>
            <c:symbol val="none"/>
          </c:marker>
          <c:xVal>
            <c:numRef>
              <c:f>Tabelle2!$J$7:$J$31</c:f>
              <c:numCache>
                <c:formatCode>General</c:formatCode>
                <c:ptCount val="25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5</c:v>
                </c:pt>
                <c:pt idx="19">
                  <c:v>5</c:v>
                </c:pt>
                <c:pt idx="20">
                  <c:v>5</c:v>
                </c:pt>
                <c:pt idx="21">
                  <c:v>5</c:v>
                </c:pt>
                <c:pt idx="22">
                  <c:v>5</c:v>
                </c:pt>
                <c:pt idx="23">
                  <c:v>5</c:v>
                </c:pt>
                <c:pt idx="24">
                  <c:v>5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C1E-4574-9CD3-6E26F0469C8B}"/>
            </c:ext>
          </c:extLst>
        </c:ser>
        <c:ser>
          <c:idx val="6"/>
          <c:order val="4"/>
          <c:tx>
            <c:v>+2s</c:v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Tabelle2!$K$7:$K$31</c:f>
              <c:numCache>
                <c:formatCode>General</c:formatCode>
                <c:ptCount val="25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  <c:pt idx="5">
                  <c:v>6</c:v>
                </c:pt>
                <c:pt idx="6">
                  <c:v>6</c:v>
                </c:pt>
                <c:pt idx="7">
                  <c:v>6</c:v>
                </c:pt>
                <c:pt idx="8">
                  <c:v>6</c:v>
                </c:pt>
                <c:pt idx="9">
                  <c:v>6</c:v>
                </c:pt>
                <c:pt idx="10">
                  <c:v>6</c:v>
                </c:pt>
                <c:pt idx="11">
                  <c:v>6</c:v>
                </c:pt>
                <c:pt idx="12">
                  <c:v>6</c:v>
                </c:pt>
                <c:pt idx="13">
                  <c:v>6</c:v>
                </c:pt>
                <c:pt idx="14">
                  <c:v>6</c:v>
                </c:pt>
                <c:pt idx="15">
                  <c:v>6</c:v>
                </c:pt>
                <c:pt idx="16">
                  <c:v>6</c:v>
                </c:pt>
                <c:pt idx="17">
                  <c:v>6</c:v>
                </c:pt>
                <c:pt idx="18">
                  <c:v>6</c:v>
                </c:pt>
                <c:pt idx="19">
                  <c:v>6</c:v>
                </c:pt>
                <c:pt idx="20">
                  <c:v>6</c:v>
                </c:pt>
                <c:pt idx="21">
                  <c:v>6</c:v>
                </c:pt>
                <c:pt idx="22">
                  <c:v>6</c:v>
                </c:pt>
                <c:pt idx="23">
                  <c:v>6</c:v>
                </c:pt>
                <c:pt idx="24">
                  <c:v>6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C1E-4574-9CD3-6E26F0469C8B}"/>
            </c:ext>
          </c:extLst>
        </c:ser>
        <c:ser>
          <c:idx val="7"/>
          <c:order val="5"/>
          <c:tx>
            <c:v>+3s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Tabelle2!$L$7:$L$31</c:f>
              <c:numCache>
                <c:formatCode>General</c:formatCode>
                <c:ptCount val="25"/>
                <c:pt idx="0">
                  <c:v>7</c:v>
                </c:pt>
                <c:pt idx="1">
                  <c:v>7</c:v>
                </c:pt>
                <c:pt idx="2">
                  <c:v>7</c:v>
                </c:pt>
                <c:pt idx="3">
                  <c:v>7</c:v>
                </c:pt>
                <c:pt idx="4">
                  <c:v>7</c:v>
                </c:pt>
                <c:pt idx="5">
                  <c:v>7</c:v>
                </c:pt>
                <c:pt idx="6">
                  <c:v>7</c:v>
                </c:pt>
                <c:pt idx="7">
                  <c:v>7</c:v>
                </c:pt>
                <c:pt idx="8">
                  <c:v>7</c:v>
                </c:pt>
                <c:pt idx="9">
                  <c:v>7</c:v>
                </c:pt>
                <c:pt idx="10">
                  <c:v>7</c:v>
                </c:pt>
                <c:pt idx="11">
                  <c:v>7</c:v>
                </c:pt>
                <c:pt idx="12">
                  <c:v>7</c:v>
                </c:pt>
                <c:pt idx="13">
                  <c:v>7</c:v>
                </c:pt>
                <c:pt idx="14">
                  <c:v>7</c:v>
                </c:pt>
                <c:pt idx="15">
                  <c:v>7</c:v>
                </c:pt>
                <c:pt idx="16">
                  <c:v>7</c:v>
                </c:pt>
                <c:pt idx="17">
                  <c:v>7</c:v>
                </c:pt>
                <c:pt idx="18">
                  <c:v>7</c:v>
                </c:pt>
                <c:pt idx="19">
                  <c:v>7</c:v>
                </c:pt>
                <c:pt idx="20">
                  <c:v>7</c:v>
                </c:pt>
                <c:pt idx="21">
                  <c:v>7</c:v>
                </c:pt>
                <c:pt idx="22">
                  <c:v>7</c:v>
                </c:pt>
                <c:pt idx="23">
                  <c:v>7</c:v>
                </c:pt>
                <c:pt idx="24">
                  <c:v>7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C1E-4574-9CD3-6E26F0469C8B}"/>
            </c:ext>
          </c:extLst>
        </c:ser>
        <c:ser>
          <c:idx val="2"/>
          <c:order val="6"/>
          <c:tx>
            <c:v>X</c:v>
          </c:tx>
          <c:marker>
            <c:symbol val="none"/>
          </c:marker>
          <c:xVal>
            <c:numRef>
              <c:f>Tabelle2!$I$7:$I$31</c:f>
              <c:numCache>
                <c:formatCode>General</c:formatCode>
                <c:ptCount val="25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  <c:pt idx="12">
                  <c:v>4</c:v>
                </c:pt>
                <c:pt idx="13">
                  <c:v>4</c:v>
                </c:pt>
                <c:pt idx="14">
                  <c:v>4</c:v>
                </c:pt>
                <c:pt idx="15">
                  <c:v>4</c:v>
                </c:pt>
                <c:pt idx="16">
                  <c:v>4</c:v>
                </c:pt>
                <c:pt idx="17">
                  <c:v>4</c:v>
                </c:pt>
                <c:pt idx="18">
                  <c:v>4</c:v>
                </c:pt>
                <c:pt idx="19">
                  <c:v>4</c:v>
                </c:pt>
                <c:pt idx="20">
                  <c:v>4</c:v>
                </c:pt>
                <c:pt idx="21">
                  <c:v>4</c:v>
                </c:pt>
                <c:pt idx="22">
                  <c:v>4</c:v>
                </c:pt>
                <c:pt idx="23">
                  <c:v>4</c:v>
                </c:pt>
                <c:pt idx="24">
                  <c:v>4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C1E-4574-9CD3-6E26F0469C8B}"/>
            </c:ext>
          </c:extLst>
        </c:ser>
        <c:ser>
          <c:idx val="0"/>
          <c:order val="7"/>
          <c:tx>
            <c:v>Messwerte</c:v>
          </c:tx>
          <c:marker>
            <c:symbol val="circle"/>
            <c:size val="6"/>
            <c:spPr>
              <a:solidFill>
                <a:srgbClr val="FF0000"/>
              </a:solidFill>
              <a:ln w="9525"/>
            </c:spPr>
          </c:marker>
          <c:xVal>
            <c:numRef>
              <c:f>Tabelle2!$E$119:$E$143</c:f>
              <c:numCache>
                <c:formatCode>General</c:formatCode>
                <c:ptCount val="2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</c:numCache>
            </c:numRef>
          </c:xVal>
          <c:yVal>
            <c:numRef>
              <c:f>Tabelle2!$D$119:$D$143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C1E-4574-9CD3-6E26F0469C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7745792"/>
        <c:axId val="187747712"/>
      </c:scatterChart>
      <c:valAx>
        <c:axId val="187745792"/>
        <c:scaling>
          <c:orientation val="minMax"/>
          <c:max val="8"/>
          <c:min val="0"/>
        </c:scaling>
        <c:delete val="0"/>
        <c:axPos val="t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one"/>
        <c:spPr>
          <a:ln>
            <a:noFill/>
            <a:prstDash val="sysDash"/>
          </a:ln>
        </c:spPr>
        <c:crossAx val="187747712"/>
        <c:crossesAt val="0"/>
        <c:crossBetween val="midCat"/>
        <c:majorUnit val="1"/>
      </c:valAx>
      <c:valAx>
        <c:axId val="187747712"/>
        <c:scaling>
          <c:orientation val="maxMin"/>
        </c:scaling>
        <c:delete val="0"/>
        <c:axPos val="l"/>
        <c:majorGridlines>
          <c:spPr>
            <a:ln>
              <a:noFill/>
              <a:prstDash val="sysDash"/>
            </a:ln>
          </c:spPr>
        </c:majorGridlines>
        <c:numFmt formatCode="General" sourceLinked="1"/>
        <c:majorTickMark val="out"/>
        <c:minorTickMark val="none"/>
        <c:tickLblPos val="none"/>
        <c:spPr>
          <a:noFill/>
          <a:ln>
            <a:noFill/>
            <a:prstDash val="solid"/>
          </a:ln>
        </c:spPr>
        <c:crossAx val="187745792"/>
        <c:crosses val="autoZero"/>
        <c:crossBetween val="midCat"/>
        <c:maj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0">
      <a:noFill/>
    </a:ln>
  </c:spPr>
  <c:printSettings>
    <c:headerFooter/>
    <c:pageMargins b="0.78740157499999996" l="0.7" r="0.7" t="0.78740157499999996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2733501347693662E-3"/>
          <c:y val="0"/>
          <c:w val="0.99772673966912906"/>
          <c:h val="1"/>
        </c:manualLayout>
      </c:layout>
      <c:scatterChart>
        <c:scatterStyle val="lineMarker"/>
        <c:varyColors val="0"/>
        <c:ser>
          <c:idx val="1"/>
          <c:order val="0"/>
          <c:tx>
            <c:v>-1s</c:v>
          </c:tx>
          <c:spPr>
            <a:ln>
              <a:solidFill>
                <a:srgbClr val="92D050"/>
              </a:solidFill>
              <a:prstDash val="solid"/>
            </a:ln>
          </c:spPr>
          <c:marker>
            <c:symbol val="none"/>
          </c:marker>
          <c:xVal>
            <c:numRef>
              <c:f>Tabelle2!$H$7:$H$31</c:f>
              <c:numCache>
                <c:formatCode>General</c:formatCode>
                <c:ptCount val="25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3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109-4F7F-9D4E-721362216EA7}"/>
            </c:ext>
          </c:extLst>
        </c:ser>
        <c:ser>
          <c:idx val="3"/>
          <c:order val="1"/>
          <c:tx>
            <c:v>-2s</c:v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Tabelle2!$G$7:$G$31</c:f>
              <c:numCache>
                <c:formatCode>General</c:formatCode>
                <c:ptCount val="25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109-4F7F-9D4E-721362216EA7}"/>
            </c:ext>
          </c:extLst>
        </c:ser>
        <c:ser>
          <c:idx val="4"/>
          <c:order val="2"/>
          <c:tx>
            <c:v>-3s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Tabelle2!$F$7:$F$31</c:f>
              <c:numCache>
                <c:formatCode>General</c:formatCode>
                <c:ptCount val="2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109-4F7F-9D4E-721362216EA7}"/>
            </c:ext>
          </c:extLst>
        </c:ser>
        <c:ser>
          <c:idx val="5"/>
          <c:order val="3"/>
          <c:tx>
            <c:v>+1s</c:v>
          </c:tx>
          <c:spPr>
            <a:ln>
              <a:solidFill>
                <a:srgbClr val="92D050"/>
              </a:solidFill>
              <a:prstDash val="solid"/>
            </a:ln>
          </c:spPr>
          <c:marker>
            <c:symbol val="none"/>
          </c:marker>
          <c:xVal>
            <c:numRef>
              <c:f>Tabelle2!$J$7:$J$31</c:f>
              <c:numCache>
                <c:formatCode>General</c:formatCode>
                <c:ptCount val="25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5</c:v>
                </c:pt>
                <c:pt idx="19">
                  <c:v>5</c:v>
                </c:pt>
                <c:pt idx="20">
                  <c:v>5</c:v>
                </c:pt>
                <c:pt idx="21">
                  <c:v>5</c:v>
                </c:pt>
                <c:pt idx="22">
                  <c:v>5</c:v>
                </c:pt>
                <c:pt idx="23">
                  <c:v>5</c:v>
                </c:pt>
                <c:pt idx="24">
                  <c:v>5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109-4F7F-9D4E-721362216EA7}"/>
            </c:ext>
          </c:extLst>
        </c:ser>
        <c:ser>
          <c:idx val="6"/>
          <c:order val="4"/>
          <c:tx>
            <c:v>+2s</c:v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Tabelle2!$K$7:$K$31</c:f>
              <c:numCache>
                <c:formatCode>General</c:formatCode>
                <c:ptCount val="25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  <c:pt idx="5">
                  <c:v>6</c:v>
                </c:pt>
                <c:pt idx="6">
                  <c:v>6</c:v>
                </c:pt>
                <c:pt idx="7">
                  <c:v>6</c:v>
                </c:pt>
                <c:pt idx="8">
                  <c:v>6</c:v>
                </c:pt>
                <c:pt idx="9">
                  <c:v>6</c:v>
                </c:pt>
                <c:pt idx="10">
                  <c:v>6</c:v>
                </c:pt>
                <c:pt idx="11">
                  <c:v>6</c:v>
                </c:pt>
                <c:pt idx="12">
                  <c:v>6</c:v>
                </c:pt>
                <c:pt idx="13">
                  <c:v>6</c:v>
                </c:pt>
                <c:pt idx="14">
                  <c:v>6</c:v>
                </c:pt>
                <c:pt idx="15">
                  <c:v>6</c:v>
                </c:pt>
                <c:pt idx="16">
                  <c:v>6</c:v>
                </c:pt>
                <c:pt idx="17">
                  <c:v>6</c:v>
                </c:pt>
                <c:pt idx="18">
                  <c:v>6</c:v>
                </c:pt>
                <c:pt idx="19">
                  <c:v>6</c:v>
                </c:pt>
                <c:pt idx="20">
                  <c:v>6</c:v>
                </c:pt>
                <c:pt idx="21">
                  <c:v>6</c:v>
                </c:pt>
                <c:pt idx="22">
                  <c:v>6</c:v>
                </c:pt>
                <c:pt idx="23">
                  <c:v>6</c:v>
                </c:pt>
                <c:pt idx="24">
                  <c:v>6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109-4F7F-9D4E-721362216EA7}"/>
            </c:ext>
          </c:extLst>
        </c:ser>
        <c:ser>
          <c:idx val="7"/>
          <c:order val="5"/>
          <c:tx>
            <c:v>+3s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Tabelle2!$L$7:$L$31</c:f>
              <c:numCache>
                <c:formatCode>General</c:formatCode>
                <c:ptCount val="25"/>
                <c:pt idx="0">
                  <c:v>7</c:v>
                </c:pt>
                <c:pt idx="1">
                  <c:v>7</c:v>
                </c:pt>
                <c:pt idx="2">
                  <c:v>7</c:v>
                </c:pt>
                <c:pt idx="3">
                  <c:v>7</c:v>
                </c:pt>
                <c:pt idx="4">
                  <c:v>7</c:v>
                </c:pt>
                <c:pt idx="5">
                  <c:v>7</c:v>
                </c:pt>
                <c:pt idx="6">
                  <c:v>7</c:v>
                </c:pt>
                <c:pt idx="7">
                  <c:v>7</c:v>
                </c:pt>
                <c:pt idx="8">
                  <c:v>7</c:v>
                </c:pt>
                <c:pt idx="9">
                  <c:v>7</c:v>
                </c:pt>
                <c:pt idx="10">
                  <c:v>7</c:v>
                </c:pt>
                <c:pt idx="11">
                  <c:v>7</c:v>
                </c:pt>
                <c:pt idx="12">
                  <c:v>7</c:v>
                </c:pt>
                <c:pt idx="13">
                  <c:v>7</c:v>
                </c:pt>
                <c:pt idx="14">
                  <c:v>7</c:v>
                </c:pt>
                <c:pt idx="15">
                  <c:v>7</c:v>
                </c:pt>
                <c:pt idx="16">
                  <c:v>7</c:v>
                </c:pt>
                <c:pt idx="17">
                  <c:v>7</c:v>
                </c:pt>
                <c:pt idx="18">
                  <c:v>7</c:v>
                </c:pt>
                <c:pt idx="19">
                  <c:v>7</c:v>
                </c:pt>
                <c:pt idx="20">
                  <c:v>7</c:v>
                </c:pt>
                <c:pt idx="21">
                  <c:v>7</c:v>
                </c:pt>
                <c:pt idx="22">
                  <c:v>7</c:v>
                </c:pt>
                <c:pt idx="23">
                  <c:v>7</c:v>
                </c:pt>
                <c:pt idx="24">
                  <c:v>7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109-4F7F-9D4E-721362216EA7}"/>
            </c:ext>
          </c:extLst>
        </c:ser>
        <c:ser>
          <c:idx val="2"/>
          <c:order val="6"/>
          <c:tx>
            <c:v>X</c:v>
          </c:tx>
          <c:marker>
            <c:symbol val="none"/>
          </c:marker>
          <c:xVal>
            <c:numRef>
              <c:f>Tabelle2!$I$7:$I$31</c:f>
              <c:numCache>
                <c:formatCode>General</c:formatCode>
                <c:ptCount val="25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  <c:pt idx="12">
                  <c:v>4</c:v>
                </c:pt>
                <c:pt idx="13">
                  <c:v>4</c:v>
                </c:pt>
                <c:pt idx="14">
                  <c:v>4</c:v>
                </c:pt>
                <c:pt idx="15">
                  <c:v>4</c:v>
                </c:pt>
                <c:pt idx="16">
                  <c:v>4</c:v>
                </c:pt>
                <c:pt idx="17">
                  <c:v>4</c:v>
                </c:pt>
                <c:pt idx="18">
                  <c:v>4</c:v>
                </c:pt>
                <c:pt idx="19">
                  <c:v>4</c:v>
                </c:pt>
                <c:pt idx="20">
                  <c:v>4</c:v>
                </c:pt>
                <c:pt idx="21">
                  <c:v>4</c:v>
                </c:pt>
                <c:pt idx="22">
                  <c:v>4</c:v>
                </c:pt>
                <c:pt idx="23">
                  <c:v>4</c:v>
                </c:pt>
                <c:pt idx="24">
                  <c:v>4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109-4F7F-9D4E-721362216EA7}"/>
            </c:ext>
          </c:extLst>
        </c:ser>
        <c:ser>
          <c:idx val="0"/>
          <c:order val="7"/>
          <c:tx>
            <c:v>Messwerte</c:v>
          </c:tx>
          <c:marker>
            <c:symbol val="circle"/>
            <c:size val="6"/>
            <c:spPr>
              <a:solidFill>
                <a:srgbClr val="FF0000"/>
              </a:solidFill>
              <a:ln w="9525"/>
            </c:spPr>
          </c:marker>
          <c:xVal>
            <c:numRef>
              <c:f>Tabelle2!$E$147:$E$171</c:f>
              <c:numCache>
                <c:formatCode>General</c:formatCode>
                <c:ptCount val="2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</c:numCache>
            </c:numRef>
          </c:xVal>
          <c:yVal>
            <c:numRef>
              <c:f>Tabelle2!$D$147:$D$171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109-4F7F-9D4E-721362216E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9401856"/>
        <c:axId val="199403776"/>
      </c:scatterChart>
      <c:valAx>
        <c:axId val="199401856"/>
        <c:scaling>
          <c:orientation val="minMax"/>
          <c:max val="8"/>
          <c:min val="0"/>
        </c:scaling>
        <c:delete val="0"/>
        <c:axPos val="t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one"/>
        <c:spPr>
          <a:ln>
            <a:noFill/>
            <a:prstDash val="sysDash"/>
          </a:ln>
        </c:spPr>
        <c:crossAx val="199403776"/>
        <c:crossesAt val="0"/>
        <c:crossBetween val="midCat"/>
        <c:majorUnit val="1"/>
      </c:valAx>
      <c:valAx>
        <c:axId val="199403776"/>
        <c:scaling>
          <c:orientation val="maxMin"/>
        </c:scaling>
        <c:delete val="0"/>
        <c:axPos val="l"/>
        <c:majorGridlines>
          <c:spPr>
            <a:ln>
              <a:noFill/>
              <a:prstDash val="sysDash"/>
            </a:ln>
          </c:spPr>
        </c:majorGridlines>
        <c:numFmt formatCode="General" sourceLinked="1"/>
        <c:majorTickMark val="out"/>
        <c:minorTickMark val="none"/>
        <c:tickLblPos val="none"/>
        <c:spPr>
          <a:noFill/>
          <a:ln>
            <a:noFill/>
            <a:prstDash val="solid"/>
          </a:ln>
        </c:spPr>
        <c:crossAx val="199401856"/>
        <c:crosses val="autoZero"/>
        <c:crossBetween val="midCat"/>
        <c:maj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0">
      <a:noFill/>
    </a:ln>
  </c:spPr>
  <c:printSettings>
    <c:headerFooter/>
    <c:pageMargins b="0.78740157499999996" l="0.7" r="0.7" t="0.78740157499999996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2733501347693662E-3"/>
          <c:y val="1.1123255363085467E-2"/>
          <c:w val="0.99241841593970292"/>
          <c:h val="0.98887673776247753"/>
        </c:manualLayout>
      </c:layout>
      <c:scatterChart>
        <c:scatterStyle val="lineMarker"/>
        <c:varyColors val="0"/>
        <c:ser>
          <c:idx val="1"/>
          <c:order val="0"/>
          <c:tx>
            <c:v>-1s</c:v>
          </c:tx>
          <c:spPr>
            <a:ln>
              <a:solidFill>
                <a:srgbClr val="92D050"/>
              </a:solidFill>
              <a:prstDash val="solid"/>
            </a:ln>
          </c:spPr>
          <c:marker>
            <c:symbol val="none"/>
          </c:marker>
          <c:xVal>
            <c:numRef>
              <c:f>Tabelle2!$H$7:$H$31</c:f>
              <c:numCache>
                <c:formatCode>General</c:formatCode>
                <c:ptCount val="25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3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B87-421F-9107-C965ADCCE5AC}"/>
            </c:ext>
          </c:extLst>
        </c:ser>
        <c:ser>
          <c:idx val="3"/>
          <c:order val="1"/>
          <c:tx>
            <c:v>-2s</c:v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Tabelle2!$G$7:$G$31</c:f>
              <c:numCache>
                <c:formatCode>General</c:formatCode>
                <c:ptCount val="25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B87-421F-9107-C965ADCCE5AC}"/>
            </c:ext>
          </c:extLst>
        </c:ser>
        <c:ser>
          <c:idx val="4"/>
          <c:order val="2"/>
          <c:tx>
            <c:v>-3s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Tabelle2!$F$7:$F$31</c:f>
              <c:numCache>
                <c:formatCode>General</c:formatCode>
                <c:ptCount val="2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B87-421F-9107-C965ADCCE5AC}"/>
            </c:ext>
          </c:extLst>
        </c:ser>
        <c:ser>
          <c:idx val="5"/>
          <c:order val="3"/>
          <c:tx>
            <c:v>+1s</c:v>
          </c:tx>
          <c:spPr>
            <a:ln>
              <a:solidFill>
                <a:srgbClr val="92D050"/>
              </a:solidFill>
              <a:prstDash val="solid"/>
            </a:ln>
          </c:spPr>
          <c:marker>
            <c:symbol val="none"/>
          </c:marker>
          <c:xVal>
            <c:numRef>
              <c:f>Tabelle2!$J$7:$J$31</c:f>
              <c:numCache>
                <c:formatCode>General</c:formatCode>
                <c:ptCount val="25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5</c:v>
                </c:pt>
                <c:pt idx="19">
                  <c:v>5</c:v>
                </c:pt>
                <c:pt idx="20">
                  <c:v>5</c:v>
                </c:pt>
                <c:pt idx="21">
                  <c:v>5</c:v>
                </c:pt>
                <c:pt idx="22">
                  <c:v>5</c:v>
                </c:pt>
                <c:pt idx="23">
                  <c:v>5</c:v>
                </c:pt>
                <c:pt idx="24">
                  <c:v>5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B87-421F-9107-C965ADCCE5AC}"/>
            </c:ext>
          </c:extLst>
        </c:ser>
        <c:ser>
          <c:idx val="6"/>
          <c:order val="4"/>
          <c:tx>
            <c:v>+2s</c:v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Tabelle2!$K$7:$K$31</c:f>
              <c:numCache>
                <c:formatCode>General</c:formatCode>
                <c:ptCount val="25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  <c:pt idx="5">
                  <c:v>6</c:v>
                </c:pt>
                <c:pt idx="6">
                  <c:v>6</c:v>
                </c:pt>
                <c:pt idx="7">
                  <c:v>6</c:v>
                </c:pt>
                <c:pt idx="8">
                  <c:v>6</c:v>
                </c:pt>
                <c:pt idx="9">
                  <c:v>6</c:v>
                </c:pt>
                <c:pt idx="10">
                  <c:v>6</c:v>
                </c:pt>
                <c:pt idx="11">
                  <c:v>6</c:v>
                </c:pt>
                <c:pt idx="12">
                  <c:v>6</c:v>
                </c:pt>
                <c:pt idx="13">
                  <c:v>6</c:v>
                </c:pt>
                <c:pt idx="14">
                  <c:v>6</c:v>
                </c:pt>
                <c:pt idx="15">
                  <c:v>6</c:v>
                </c:pt>
                <c:pt idx="16">
                  <c:v>6</c:v>
                </c:pt>
                <c:pt idx="17">
                  <c:v>6</c:v>
                </c:pt>
                <c:pt idx="18">
                  <c:v>6</c:v>
                </c:pt>
                <c:pt idx="19">
                  <c:v>6</c:v>
                </c:pt>
                <c:pt idx="20">
                  <c:v>6</c:v>
                </c:pt>
                <c:pt idx="21">
                  <c:v>6</c:v>
                </c:pt>
                <c:pt idx="22">
                  <c:v>6</c:v>
                </c:pt>
                <c:pt idx="23">
                  <c:v>6</c:v>
                </c:pt>
                <c:pt idx="24">
                  <c:v>6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B87-421F-9107-C965ADCCE5AC}"/>
            </c:ext>
          </c:extLst>
        </c:ser>
        <c:ser>
          <c:idx val="7"/>
          <c:order val="5"/>
          <c:tx>
            <c:v>+3s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Tabelle2!$L$7:$L$31</c:f>
              <c:numCache>
                <c:formatCode>General</c:formatCode>
                <c:ptCount val="25"/>
                <c:pt idx="0">
                  <c:v>7</c:v>
                </c:pt>
                <c:pt idx="1">
                  <c:v>7</c:v>
                </c:pt>
                <c:pt idx="2">
                  <c:v>7</c:v>
                </c:pt>
                <c:pt idx="3">
                  <c:v>7</c:v>
                </c:pt>
                <c:pt idx="4">
                  <c:v>7</c:v>
                </c:pt>
                <c:pt idx="5">
                  <c:v>7</c:v>
                </c:pt>
                <c:pt idx="6">
                  <c:v>7</c:v>
                </c:pt>
                <c:pt idx="7">
                  <c:v>7</c:v>
                </c:pt>
                <c:pt idx="8">
                  <c:v>7</c:v>
                </c:pt>
                <c:pt idx="9">
                  <c:v>7</c:v>
                </c:pt>
                <c:pt idx="10">
                  <c:v>7</c:v>
                </c:pt>
                <c:pt idx="11">
                  <c:v>7</c:v>
                </c:pt>
                <c:pt idx="12">
                  <c:v>7</c:v>
                </c:pt>
                <c:pt idx="13">
                  <c:v>7</c:v>
                </c:pt>
                <c:pt idx="14">
                  <c:v>7</c:v>
                </c:pt>
                <c:pt idx="15">
                  <c:v>7</c:v>
                </c:pt>
                <c:pt idx="16">
                  <c:v>7</c:v>
                </c:pt>
                <c:pt idx="17">
                  <c:v>7</c:v>
                </c:pt>
                <c:pt idx="18">
                  <c:v>7</c:v>
                </c:pt>
                <c:pt idx="19">
                  <c:v>7</c:v>
                </c:pt>
                <c:pt idx="20">
                  <c:v>7</c:v>
                </c:pt>
                <c:pt idx="21">
                  <c:v>7</c:v>
                </c:pt>
                <c:pt idx="22">
                  <c:v>7</c:v>
                </c:pt>
                <c:pt idx="23">
                  <c:v>7</c:v>
                </c:pt>
                <c:pt idx="24">
                  <c:v>7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B87-421F-9107-C965ADCCE5AC}"/>
            </c:ext>
          </c:extLst>
        </c:ser>
        <c:ser>
          <c:idx val="2"/>
          <c:order val="6"/>
          <c:tx>
            <c:v>X</c:v>
          </c:tx>
          <c:marker>
            <c:symbol val="none"/>
          </c:marker>
          <c:xVal>
            <c:numRef>
              <c:f>Tabelle2!$I$7:$I$31</c:f>
              <c:numCache>
                <c:formatCode>General</c:formatCode>
                <c:ptCount val="25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  <c:pt idx="12">
                  <c:v>4</c:v>
                </c:pt>
                <c:pt idx="13">
                  <c:v>4</c:v>
                </c:pt>
                <c:pt idx="14">
                  <c:v>4</c:v>
                </c:pt>
                <c:pt idx="15">
                  <c:v>4</c:v>
                </c:pt>
                <c:pt idx="16">
                  <c:v>4</c:v>
                </c:pt>
                <c:pt idx="17">
                  <c:v>4</c:v>
                </c:pt>
                <c:pt idx="18">
                  <c:v>4</c:v>
                </c:pt>
                <c:pt idx="19">
                  <c:v>4</c:v>
                </c:pt>
                <c:pt idx="20">
                  <c:v>4</c:v>
                </c:pt>
                <c:pt idx="21">
                  <c:v>4</c:v>
                </c:pt>
                <c:pt idx="22">
                  <c:v>4</c:v>
                </c:pt>
                <c:pt idx="23">
                  <c:v>4</c:v>
                </c:pt>
                <c:pt idx="24">
                  <c:v>4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8B87-421F-9107-C965ADCCE5AC}"/>
            </c:ext>
          </c:extLst>
        </c:ser>
        <c:ser>
          <c:idx val="0"/>
          <c:order val="7"/>
          <c:tx>
            <c:v>Messwerte</c:v>
          </c:tx>
          <c:marker>
            <c:symbol val="circle"/>
            <c:size val="6"/>
            <c:spPr>
              <a:solidFill>
                <a:srgbClr val="FF0000"/>
              </a:solidFill>
              <a:ln w="9525"/>
            </c:spPr>
          </c:marker>
          <c:xVal>
            <c:numRef>
              <c:f>Tabelle2!$E$427:$E$451</c:f>
              <c:numCache>
                <c:formatCode>General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xVal>
          <c:yVal>
            <c:numRef>
              <c:f>Tabelle2!$D$427:$D$451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8B87-421F-9107-C965ADCCE5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9514752"/>
        <c:axId val="199525120"/>
      </c:scatterChart>
      <c:valAx>
        <c:axId val="199514752"/>
        <c:scaling>
          <c:orientation val="minMax"/>
          <c:max val="8"/>
          <c:min val="0"/>
        </c:scaling>
        <c:delete val="0"/>
        <c:axPos val="t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one"/>
        <c:spPr>
          <a:ln>
            <a:noFill/>
            <a:prstDash val="sysDash"/>
          </a:ln>
        </c:spPr>
        <c:crossAx val="199525120"/>
        <c:crossesAt val="0"/>
        <c:crossBetween val="midCat"/>
        <c:majorUnit val="1"/>
      </c:valAx>
      <c:valAx>
        <c:axId val="199525120"/>
        <c:scaling>
          <c:orientation val="maxMin"/>
        </c:scaling>
        <c:delete val="0"/>
        <c:axPos val="l"/>
        <c:majorGridlines>
          <c:spPr>
            <a:ln>
              <a:noFill/>
              <a:prstDash val="sysDash"/>
            </a:ln>
          </c:spPr>
        </c:majorGridlines>
        <c:numFmt formatCode="General" sourceLinked="1"/>
        <c:majorTickMark val="out"/>
        <c:minorTickMark val="none"/>
        <c:tickLblPos val="none"/>
        <c:spPr>
          <a:noFill/>
          <a:ln>
            <a:noFill/>
            <a:prstDash val="solid"/>
          </a:ln>
        </c:spPr>
        <c:crossAx val="199514752"/>
        <c:crosses val="autoZero"/>
        <c:crossBetween val="midCat"/>
        <c:maj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0">
      <a:noFill/>
    </a:ln>
  </c:spPr>
  <c:printSettings>
    <c:headerFooter/>
    <c:pageMargins b="0.78740157499999996" l="0.7" r="0.7" t="0.78740157499999996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0132554367127271E-3"/>
          <c:y val="1.1229170011798136E-2"/>
          <c:w val="0.99298674456328728"/>
          <c:h val="0.98877082998820187"/>
        </c:manualLayout>
      </c:layout>
      <c:scatterChart>
        <c:scatterStyle val="lineMarker"/>
        <c:varyColors val="0"/>
        <c:ser>
          <c:idx val="1"/>
          <c:order val="0"/>
          <c:tx>
            <c:v>-1s</c:v>
          </c:tx>
          <c:spPr>
            <a:ln>
              <a:solidFill>
                <a:srgbClr val="92D050"/>
              </a:solidFill>
              <a:prstDash val="solid"/>
            </a:ln>
          </c:spPr>
          <c:marker>
            <c:symbol val="none"/>
          </c:marker>
          <c:xVal>
            <c:numRef>
              <c:f>Tabelle2!$H$7:$H$31</c:f>
              <c:numCache>
                <c:formatCode>General</c:formatCode>
                <c:ptCount val="25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3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0F4-4842-9EC5-C93D00CB8E56}"/>
            </c:ext>
          </c:extLst>
        </c:ser>
        <c:ser>
          <c:idx val="3"/>
          <c:order val="1"/>
          <c:tx>
            <c:v>-2s</c:v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Tabelle2!$G$7:$G$31</c:f>
              <c:numCache>
                <c:formatCode>General</c:formatCode>
                <c:ptCount val="25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0F4-4842-9EC5-C93D00CB8E56}"/>
            </c:ext>
          </c:extLst>
        </c:ser>
        <c:ser>
          <c:idx val="4"/>
          <c:order val="2"/>
          <c:tx>
            <c:v>-3s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Tabelle2!$F$7:$F$31</c:f>
              <c:numCache>
                <c:formatCode>General</c:formatCode>
                <c:ptCount val="2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0F4-4842-9EC5-C93D00CB8E56}"/>
            </c:ext>
          </c:extLst>
        </c:ser>
        <c:ser>
          <c:idx val="5"/>
          <c:order val="3"/>
          <c:tx>
            <c:v>+1s</c:v>
          </c:tx>
          <c:spPr>
            <a:ln>
              <a:solidFill>
                <a:srgbClr val="92D050"/>
              </a:solidFill>
              <a:prstDash val="solid"/>
            </a:ln>
          </c:spPr>
          <c:marker>
            <c:symbol val="none"/>
          </c:marker>
          <c:xVal>
            <c:numRef>
              <c:f>Tabelle2!$J$7:$J$31</c:f>
              <c:numCache>
                <c:formatCode>General</c:formatCode>
                <c:ptCount val="25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5</c:v>
                </c:pt>
                <c:pt idx="19">
                  <c:v>5</c:v>
                </c:pt>
                <c:pt idx="20">
                  <c:v>5</c:v>
                </c:pt>
                <c:pt idx="21">
                  <c:v>5</c:v>
                </c:pt>
                <c:pt idx="22">
                  <c:v>5</c:v>
                </c:pt>
                <c:pt idx="23">
                  <c:v>5</c:v>
                </c:pt>
                <c:pt idx="24">
                  <c:v>5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0F4-4842-9EC5-C93D00CB8E56}"/>
            </c:ext>
          </c:extLst>
        </c:ser>
        <c:ser>
          <c:idx val="6"/>
          <c:order val="4"/>
          <c:tx>
            <c:v>+2s</c:v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Tabelle2!$K$7:$K$31</c:f>
              <c:numCache>
                <c:formatCode>General</c:formatCode>
                <c:ptCount val="25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  <c:pt idx="5">
                  <c:v>6</c:v>
                </c:pt>
                <c:pt idx="6">
                  <c:v>6</c:v>
                </c:pt>
                <c:pt idx="7">
                  <c:v>6</c:v>
                </c:pt>
                <c:pt idx="8">
                  <c:v>6</c:v>
                </c:pt>
                <c:pt idx="9">
                  <c:v>6</c:v>
                </c:pt>
                <c:pt idx="10">
                  <c:v>6</c:v>
                </c:pt>
                <c:pt idx="11">
                  <c:v>6</c:v>
                </c:pt>
                <c:pt idx="12">
                  <c:v>6</c:v>
                </c:pt>
                <c:pt idx="13">
                  <c:v>6</c:v>
                </c:pt>
                <c:pt idx="14">
                  <c:v>6</c:v>
                </c:pt>
                <c:pt idx="15">
                  <c:v>6</c:v>
                </c:pt>
                <c:pt idx="16">
                  <c:v>6</c:v>
                </c:pt>
                <c:pt idx="17">
                  <c:v>6</c:v>
                </c:pt>
                <c:pt idx="18">
                  <c:v>6</c:v>
                </c:pt>
                <c:pt idx="19">
                  <c:v>6</c:v>
                </c:pt>
                <c:pt idx="20">
                  <c:v>6</c:v>
                </c:pt>
                <c:pt idx="21">
                  <c:v>6</c:v>
                </c:pt>
                <c:pt idx="22">
                  <c:v>6</c:v>
                </c:pt>
                <c:pt idx="23">
                  <c:v>6</c:v>
                </c:pt>
                <c:pt idx="24">
                  <c:v>6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0F4-4842-9EC5-C93D00CB8E56}"/>
            </c:ext>
          </c:extLst>
        </c:ser>
        <c:ser>
          <c:idx val="7"/>
          <c:order val="5"/>
          <c:tx>
            <c:v>+3s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Tabelle2!$L$7:$L$31</c:f>
              <c:numCache>
                <c:formatCode>General</c:formatCode>
                <c:ptCount val="25"/>
                <c:pt idx="0">
                  <c:v>7</c:v>
                </c:pt>
                <c:pt idx="1">
                  <c:v>7</c:v>
                </c:pt>
                <c:pt idx="2">
                  <c:v>7</c:v>
                </c:pt>
                <c:pt idx="3">
                  <c:v>7</c:v>
                </c:pt>
                <c:pt idx="4">
                  <c:v>7</c:v>
                </c:pt>
                <c:pt idx="5">
                  <c:v>7</c:v>
                </c:pt>
                <c:pt idx="6">
                  <c:v>7</c:v>
                </c:pt>
                <c:pt idx="7">
                  <c:v>7</c:v>
                </c:pt>
                <c:pt idx="8">
                  <c:v>7</c:v>
                </c:pt>
                <c:pt idx="9">
                  <c:v>7</c:v>
                </c:pt>
                <c:pt idx="10">
                  <c:v>7</c:v>
                </c:pt>
                <c:pt idx="11">
                  <c:v>7</c:v>
                </c:pt>
                <c:pt idx="12">
                  <c:v>7</c:v>
                </c:pt>
                <c:pt idx="13">
                  <c:v>7</c:v>
                </c:pt>
                <c:pt idx="14">
                  <c:v>7</c:v>
                </c:pt>
                <c:pt idx="15">
                  <c:v>7</c:v>
                </c:pt>
                <c:pt idx="16">
                  <c:v>7</c:v>
                </c:pt>
                <c:pt idx="17">
                  <c:v>7</c:v>
                </c:pt>
                <c:pt idx="18">
                  <c:v>7</c:v>
                </c:pt>
                <c:pt idx="19">
                  <c:v>7</c:v>
                </c:pt>
                <c:pt idx="20">
                  <c:v>7</c:v>
                </c:pt>
                <c:pt idx="21">
                  <c:v>7</c:v>
                </c:pt>
                <c:pt idx="22">
                  <c:v>7</c:v>
                </c:pt>
                <c:pt idx="23">
                  <c:v>7</c:v>
                </c:pt>
                <c:pt idx="24">
                  <c:v>7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0F4-4842-9EC5-C93D00CB8E56}"/>
            </c:ext>
          </c:extLst>
        </c:ser>
        <c:ser>
          <c:idx val="2"/>
          <c:order val="6"/>
          <c:tx>
            <c:v>X</c:v>
          </c:tx>
          <c:marker>
            <c:symbol val="none"/>
          </c:marker>
          <c:xVal>
            <c:numRef>
              <c:f>Tabelle2!$I$7:$I$31</c:f>
              <c:numCache>
                <c:formatCode>General</c:formatCode>
                <c:ptCount val="25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  <c:pt idx="12">
                  <c:v>4</c:v>
                </c:pt>
                <c:pt idx="13">
                  <c:v>4</c:v>
                </c:pt>
                <c:pt idx="14">
                  <c:v>4</c:v>
                </c:pt>
                <c:pt idx="15">
                  <c:v>4</c:v>
                </c:pt>
                <c:pt idx="16">
                  <c:v>4</c:v>
                </c:pt>
                <c:pt idx="17">
                  <c:v>4</c:v>
                </c:pt>
                <c:pt idx="18">
                  <c:v>4</c:v>
                </c:pt>
                <c:pt idx="19">
                  <c:v>4</c:v>
                </c:pt>
                <c:pt idx="20">
                  <c:v>4</c:v>
                </c:pt>
                <c:pt idx="21">
                  <c:v>4</c:v>
                </c:pt>
                <c:pt idx="22">
                  <c:v>4</c:v>
                </c:pt>
                <c:pt idx="23">
                  <c:v>4</c:v>
                </c:pt>
                <c:pt idx="24">
                  <c:v>4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0F4-4842-9EC5-C93D00CB8E56}"/>
            </c:ext>
          </c:extLst>
        </c:ser>
        <c:ser>
          <c:idx val="0"/>
          <c:order val="7"/>
          <c:tx>
            <c:v>Messwerte</c:v>
          </c:tx>
          <c:marker>
            <c:symbol val="circle"/>
            <c:size val="6"/>
            <c:spPr>
              <a:solidFill>
                <a:srgbClr val="FF0000"/>
              </a:solidFill>
              <a:ln w="9525"/>
            </c:spPr>
          </c:marker>
          <c:xVal>
            <c:numRef>
              <c:f>Tabelle2!$E$455:$E$479</c:f>
              <c:numCache>
                <c:formatCode>General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xVal>
          <c:yVal>
            <c:numRef>
              <c:f>Tabelle2!$D$455:$D$479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0F4-4842-9EC5-C93D00CB8E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9845376"/>
        <c:axId val="199847296"/>
      </c:scatterChart>
      <c:valAx>
        <c:axId val="199845376"/>
        <c:scaling>
          <c:orientation val="minMax"/>
          <c:max val="8"/>
          <c:min val="0"/>
        </c:scaling>
        <c:delete val="0"/>
        <c:axPos val="t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one"/>
        <c:spPr>
          <a:ln>
            <a:noFill/>
            <a:prstDash val="sysDash"/>
          </a:ln>
        </c:spPr>
        <c:crossAx val="199847296"/>
        <c:crossesAt val="0"/>
        <c:crossBetween val="midCat"/>
        <c:majorUnit val="1"/>
      </c:valAx>
      <c:valAx>
        <c:axId val="199847296"/>
        <c:scaling>
          <c:orientation val="maxMin"/>
        </c:scaling>
        <c:delete val="0"/>
        <c:axPos val="l"/>
        <c:majorGridlines>
          <c:spPr>
            <a:ln>
              <a:noFill/>
              <a:prstDash val="sysDash"/>
            </a:ln>
          </c:spPr>
        </c:majorGridlines>
        <c:numFmt formatCode="General" sourceLinked="1"/>
        <c:majorTickMark val="out"/>
        <c:minorTickMark val="none"/>
        <c:tickLblPos val="none"/>
        <c:spPr>
          <a:noFill/>
          <a:ln>
            <a:noFill/>
            <a:prstDash val="solid"/>
          </a:ln>
        </c:spPr>
        <c:crossAx val="199845376"/>
        <c:crosses val="autoZero"/>
        <c:crossBetween val="midCat"/>
        <c:maj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0">
      <a:noFill/>
    </a:ln>
  </c:spPr>
  <c:printSettings>
    <c:headerFooter/>
    <c:pageMargins b="0.78740157499999996" l="0.7" r="0.7" t="0.78740157499999996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0534733045327334E-3"/>
          <c:y val="1.5938620804392255E-2"/>
          <c:w val="0.99294616542352998"/>
          <c:h val="0.98301399571792614"/>
        </c:manualLayout>
      </c:layout>
      <c:scatterChart>
        <c:scatterStyle val="lineMarker"/>
        <c:varyColors val="0"/>
        <c:ser>
          <c:idx val="1"/>
          <c:order val="0"/>
          <c:tx>
            <c:v>-1s</c:v>
          </c:tx>
          <c:spPr>
            <a:ln>
              <a:solidFill>
                <a:srgbClr val="92D050"/>
              </a:solidFill>
              <a:prstDash val="solid"/>
            </a:ln>
          </c:spPr>
          <c:marker>
            <c:symbol val="none"/>
          </c:marker>
          <c:xVal>
            <c:numRef>
              <c:f>Tabelle2!$H$7:$H$31</c:f>
              <c:numCache>
                <c:formatCode>General</c:formatCode>
                <c:ptCount val="25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3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BED-45F4-9C98-1A3DFEDEBE64}"/>
            </c:ext>
          </c:extLst>
        </c:ser>
        <c:ser>
          <c:idx val="3"/>
          <c:order val="1"/>
          <c:tx>
            <c:v>-2s</c:v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Tabelle2!$G$7:$G$31</c:f>
              <c:numCache>
                <c:formatCode>General</c:formatCode>
                <c:ptCount val="25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BED-45F4-9C98-1A3DFEDEBE64}"/>
            </c:ext>
          </c:extLst>
        </c:ser>
        <c:ser>
          <c:idx val="4"/>
          <c:order val="2"/>
          <c:tx>
            <c:v>-3s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Tabelle2!$F$7:$F$31</c:f>
              <c:numCache>
                <c:formatCode>General</c:formatCode>
                <c:ptCount val="2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BED-45F4-9C98-1A3DFEDEBE64}"/>
            </c:ext>
          </c:extLst>
        </c:ser>
        <c:ser>
          <c:idx val="5"/>
          <c:order val="3"/>
          <c:tx>
            <c:v>+1s</c:v>
          </c:tx>
          <c:spPr>
            <a:ln>
              <a:solidFill>
                <a:srgbClr val="92D050"/>
              </a:solidFill>
              <a:prstDash val="solid"/>
            </a:ln>
          </c:spPr>
          <c:marker>
            <c:symbol val="none"/>
          </c:marker>
          <c:xVal>
            <c:numRef>
              <c:f>Tabelle2!$J$7:$J$31</c:f>
              <c:numCache>
                <c:formatCode>General</c:formatCode>
                <c:ptCount val="25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5</c:v>
                </c:pt>
                <c:pt idx="19">
                  <c:v>5</c:v>
                </c:pt>
                <c:pt idx="20">
                  <c:v>5</c:v>
                </c:pt>
                <c:pt idx="21">
                  <c:v>5</c:v>
                </c:pt>
                <c:pt idx="22">
                  <c:v>5</c:v>
                </c:pt>
                <c:pt idx="23">
                  <c:v>5</c:v>
                </c:pt>
                <c:pt idx="24">
                  <c:v>5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BED-45F4-9C98-1A3DFEDEBE64}"/>
            </c:ext>
          </c:extLst>
        </c:ser>
        <c:ser>
          <c:idx val="6"/>
          <c:order val="4"/>
          <c:tx>
            <c:v>+2s</c:v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Tabelle2!$K$7:$K$31</c:f>
              <c:numCache>
                <c:formatCode>General</c:formatCode>
                <c:ptCount val="25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  <c:pt idx="5">
                  <c:v>6</c:v>
                </c:pt>
                <c:pt idx="6">
                  <c:v>6</c:v>
                </c:pt>
                <c:pt idx="7">
                  <c:v>6</c:v>
                </c:pt>
                <c:pt idx="8">
                  <c:v>6</c:v>
                </c:pt>
                <c:pt idx="9">
                  <c:v>6</c:v>
                </c:pt>
                <c:pt idx="10">
                  <c:v>6</c:v>
                </c:pt>
                <c:pt idx="11">
                  <c:v>6</c:v>
                </c:pt>
                <c:pt idx="12">
                  <c:v>6</c:v>
                </c:pt>
                <c:pt idx="13">
                  <c:v>6</c:v>
                </c:pt>
                <c:pt idx="14">
                  <c:v>6</c:v>
                </c:pt>
                <c:pt idx="15">
                  <c:v>6</c:v>
                </c:pt>
                <c:pt idx="16">
                  <c:v>6</c:v>
                </c:pt>
                <c:pt idx="17">
                  <c:v>6</c:v>
                </c:pt>
                <c:pt idx="18">
                  <c:v>6</c:v>
                </c:pt>
                <c:pt idx="19">
                  <c:v>6</c:v>
                </c:pt>
                <c:pt idx="20">
                  <c:v>6</c:v>
                </c:pt>
                <c:pt idx="21">
                  <c:v>6</c:v>
                </c:pt>
                <c:pt idx="22">
                  <c:v>6</c:v>
                </c:pt>
                <c:pt idx="23">
                  <c:v>6</c:v>
                </c:pt>
                <c:pt idx="24">
                  <c:v>6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BED-45F4-9C98-1A3DFEDEBE64}"/>
            </c:ext>
          </c:extLst>
        </c:ser>
        <c:ser>
          <c:idx val="7"/>
          <c:order val="5"/>
          <c:tx>
            <c:v>+3s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Tabelle2!$L$7:$L$31</c:f>
              <c:numCache>
                <c:formatCode>General</c:formatCode>
                <c:ptCount val="25"/>
                <c:pt idx="0">
                  <c:v>7</c:v>
                </c:pt>
                <c:pt idx="1">
                  <c:v>7</c:v>
                </c:pt>
                <c:pt idx="2">
                  <c:v>7</c:v>
                </c:pt>
                <c:pt idx="3">
                  <c:v>7</c:v>
                </c:pt>
                <c:pt idx="4">
                  <c:v>7</c:v>
                </c:pt>
                <c:pt idx="5">
                  <c:v>7</c:v>
                </c:pt>
                <c:pt idx="6">
                  <c:v>7</c:v>
                </c:pt>
                <c:pt idx="7">
                  <c:v>7</c:v>
                </c:pt>
                <c:pt idx="8">
                  <c:v>7</c:v>
                </c:pt>
                <c:pt idx="9">
                  <c:v>7</c:v>
                </c:pt>
                <c:pt idx="10">
                  <c:v>7</c:v>
                </c:pt>
                <c:pt idx="11">
                  <c:v>7</c:v>
                </c:pt>
                <c:pt idx="12">
                  <c:v>7</c:v>
                </c:pt>
                <c:pt idx="13">
                  <c:v>7</c:v>
                </c:pt>
                <c:pt idx="14">
                  <c:v>7</c:v>
                </c:pt>
                <c:pt idx="15">
                  <c:v>7</c:v>
                </c:pt>
                <c:pt idx="16">
                  <c:v>7</c:v>
                </c:pt>
                <c:pt idx="17">
                  <c:v>7</c:v>
                </c:pt>
                <c:pt idx="18">
                  <c:v>7</c:v>
                </c:pt>
                <c:pt idx="19">
                  <c:v>7</c:v>
                </c:pt>
                <c:pt idx="20">
                  <c:v>7</c:v>
                </c:pt>
                <c:pt idx="21">
                  <c:v>7</c:v>
                </c:pt>
                <c:pt idx="22">
                  <c:v>7</c:v>
                </c:pt>
                <c:pt idx="23">
                  <c:v>7</c:v>
                </c:pt>
                <c:pt idx="24">
                  <c:v>7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BED-45F4-9C98-1A3DFEDEBE64}"/>
            </c:ext>
          </c:extLst>
        </c:ser>
        <c:ser>
          <c:idx val="2"/>
          <c:order val="6"/>
          <c:tx>
            <c:v>X</c:v>
          </c:tx>
          <c:marker>
            <c:symbol val="none"/>
          </c:marker>
          <c:xVal>
            <c:numRef>
              <c:f>Tabelle2!$I$7:$I$31</c:f>
              <c:numCache>
                <c:formatCode>General</c:formatCode>
                <c:ptCount val="25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  <c:pt idx="12">
                  <c:v>4</c:v>
                </c:pt>
                <c:pt idx="13">
                  <c:v>4</c:v>
                </c:pt>
                <c:pt idx="14">
                  <c:v>4</c:v>
                </c:pt>
                <c:pt idx="15">
                  <c:v>4</c:v>
                </c:pt>
                <c:pt idx="16">
                  <c:v>4</c:v>
                </c:pt>
                <c:pt idx="17">
                  <c:v>4</c:v>
                </c:pt>
                <c:pt idx="18">
                  <c:v>4</c:v>
                </c:pt>
                <c:pt idx="19">
                  <c:v>4</c:v>
                </c:pt>
                <c:pt idx="20">
                  <c:v>4</c:v>
                </c:pt>
                <c:pt idx="21">
                  <c:v>4</c:v>
                </c:pt>
                <c:pt idx="22">
                  <c:v>4</c:v>
                </c:pt>
                <c:pt idx="23">
                  <c:v>4</c:v>
                </c:pt>
                <c:pt idx="24">
                  <c:v>4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8BED-45F4-9C98-1A3DFEDEBE64}"/>
            </c:ext>
          </c:extLst>
        </c:ser>
        <c:ser>
          <c:idx val="0"/>
          <c:order val="7"/>
          <c:tx>
            <c:v>Messwerte</c:v>
          </c:tx>
          <c:marker>
            <c:symbol val="circle"/>
            <c:size val="6"/>
            <c:spPr>
              <a:solidFill>
                <a:srgbClr val="FF0000"/>
              </a:solidFill>
              <a:ln w="9525"/>
            </c:spPr>
          </c:marker>
          <c:xVal>
            <c:numRef>
              <c:f>Tabelle2!$E$483:$E$507</c:f>
              <c:numCache>
                <c:formatCode>General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xVal>
          <c:yVal>
            <c:numRef>
              <c:f>Tabelle2!$D$483:$D$507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8BED-45F4-9C98-1A3DFEDEBE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3044736"/>
        <c:axId val="203046912"/>
      </c:scatterChart>
      <c:valAx>
        <c:axId val="203044736"/>
        <c:scaling>
          <c:orientation val="minMax"/>
          <c:max val="8"/>
          <c:min val="0"/>
        </c:scaling>
        <c:delete val="0"/>
        <c:axPos val="t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one"/>
        <c:spPr>
          <a:ln>
            <a:noFill/>
            <a:prstDash val="sysDash"/>
          </a:ln>
        </c:spPr>
        <c:crossAx val="203046912"/>
        <c:crossesAt val="0"/>
        <c:crossBetween val="midCat"/>
        <c:majorUnit val="1"/>
      </c:valAx>
      <c:valAx>
        <c:axId val="203046912"/>
        <c:scaling>
          <c:orientation val="maxMin"/>
        </c:scaling>
        <c:delete val="0"/>
        <c:axPos val="l"/>
        <c:majorGridlines>
          <c:spPr>
            <a:ln>
              <a:noFill/>
              <a:prstDash val="sysDash"/>
            </a:ln>
          </c:spPr>
        </c:majorGridlines>
        <c:numFmt formatCode="General" sourceLinked="1"/>
        <c:majorTickMark val="out"/>
        <c:minorTickMark val="none"/>
        <c:tickLblPos val="none"/>
        <c:spPr>
          <a:noFill/>
          <a:ln>
            <a:noFill/>
            <a:prstDash val="solid"/>
          </a:ln>
        </c:spPr>
        <c:crossAx val="203044736"/>
        <c:crosses val="autoZero"/>
        <c:crossBetween val="midCat"/>
        <c:maj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0">
      <a:noFill/>
    </a:ln>
  </c:spPr>
  <c:printSettings>
    <c:headerFooter/>
    <c:pageMargins b="0.78740157499999996" l="0.7" r="0.7" t="0.78740157499999996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13" Type="http://schemas.openxmlformats.org/officeDocument/2006/relationships/chart" Target="../charts/chart12.xml"/><Relationship Id="rId18" Type="http://schemas.openxmlformats.org/officeDocument/2006/relationships/chart" Target="../charts/chart17.xml"/><Relationship Id="rId3" Type="http://schemas.openxmlformats.org/officeDocument/2006/relationships/chart" Target="../charts/chart2.xml"/><Relationship Id="rId21" Type="http://schemas.openxmlformats.org/officeDocument/2006/relationships/chart" Target="../charts/chart20.xml"/><Relationship Id="rId7" Type="http://schemas.openxmlformats.org/officeDocument/2006/relationships/chart" Target="../charts/chart6.xml"/><Relationship Id="rId12" Type="http://schemas.openxmlformats.org/officeDocument/2006/relationships/chart" Target="../charts/chart11.xml"/><Relationship Id="rId17" Type="http://schemas.openxmlformats.org/officeDocument/2006/relationships/chart" Target="../charts/chart16.xml"/><Relationship Id="rId2" Type="http://schemas.openxmlformats.org/officeDocument/2006/relationships/image" Target="../media/image1.png"/><Relationship Id="rId16" Type="http://schemas.openxmlformats.org/officeDocument/2006/relationships/chart" Target="../charts/chart15.xml"/><Relationship Id="rId20" Type="http://schemas.openxmlformats.org/officeDocument/2006/relationships/chart" Target="../charts/chart19.xml"/><Relationship Id="rId1" Type="http://schemas.openxmlformats.org/officeDocument/2006/relationships/chart" Target="../charts/chart1.xml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5" Type="http://schemas.openxmlformats.org/officeDocument/2006/relationships/chart" Target="../charts/chart4.xml"/><Relationship Id="rId15" Type="http://schemas.openxmlformats.org/officeDocument/2006/relationships/chart" Target="../charts/chart14.xml"/><Relationship Id="rId10" Type="http://schemas.openxmlformats.org/officeDocument/2006/relationships/chart" Target="../charts/chart9.xml"/><Relationship Id="rId19" Type="http://schemas.openxmlformats.org/officeDocument/2006/relationships/chart" Target="../charts/chart18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Relationship Id="rId14" Type="http://schemas.openxmlformats.org/officeDocument/2006/relationships/chart" Target="../charts/chart13.xml"/><Relationship Id="rId22" Type="http://schemas.openxmlformats.org/officeDocument/2006/relationships/chart" Target="../charts/chart2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29267</xdr:colOff>
      <xdr:row>10</xdr:row>
      <xdr:rowOff>136072</xdr:rowOff>
    </xdr:from>
    <xdr:to>
      <xdr:col>17</xdr:col>
      <xdr:colOff>193771</xdr:colOff>
      <xdr:row>40</xdr:row>
      <xdr:rowOff>109538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40</xdr:col>
      <xdr:colOff>133350</xdr:colOff>
      <xdr:row>0</xdr:row>
      <xdr:rowOff>123825</xdr:rowOff>
    </xdr:from>
    <xdr:to>
      <xdr:col>53</xdr:col>
      <xdr:colOff>2930</xdr:colOff>
      <xdr:row>2</xdr:row>
      <xdr:rowOff>323319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496550" y="123825"/>
          <a:ext cx="2095499" cy="590019"/>
        </a:xfrm>
        <a:prstGeom prst="rect">
          <a:avLst/>
        </a:prstGeom>
      </xdr:spPr>
    </xdr:pic>
    <xdr:clientData/>
  </xdr:twoCellAnchor>
  <xdr:twoCellAnchor editAs="absolute">
    <xdr:from>
      <xdr:col>20</xdr:col>
      <xdr:colOff>43961</xdr:colOff>
      <xdr:row>10</xdr:row>
      <xdr:rowOff>117022</xdr:rowOff>
    </xdr:from>
    <xdr:to>
      <xdr:col>35</xdr:col>
      <xdr:colOff>193771</xdr:colOff>
      <xdr:row>40</xdr:row>
      <xdr:rowOff>152400</xdr:rowOff>
    </xdr:to>
    <xdr:graphicFrame macro="">
      <xdr:nvGraphicFramePr>
        <xdr:cNvPr id="36" name="Diagramm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absolute">
    <xdr:from>
      <xdr:col>38</xdr:col>
      <xdr:colOff>19742</xdr:colOff>
      <xdr:row>11</xdr:row>
      <xdr:rowOff>35756</xdr:rowOff>
    </xdr:from>
    <xdr:to>
      <xdr:col>53</xdr:col>
      <xdr:colOff>184246</xdr:colOff>
      <xdr:row>40</xdr:row>
      <xdr:rowOff>139993</xdr:rowOff>
    </xdr:to>
    <xdr:graphicFrame macro="">
      <xdr:nvGraphicFramePr>
        <xdr:cNvPr id="37" name="Diagramm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2</xdr:col>
      <xdr:colOff>50718</xdr:colOff>
      <xdr:row>46</xdr:row>
      <xdr:rowOff>90127</xdr:rowOff>
    </xdr:from>
    <xdr:to>
      <xdr:col>17</xdr:col>
      <xdr:colOff>190500</xdr:colOff>
      <xdr:row>76</xdr:row>
      <xdr:rowOff>144797</xdr:rowOff>
    </xdr:to>
    <xdr:graphicFrame macro="">
      <xdr:nvGraphicFramePr>
        <xdr:cNvPr id="38" name="Diagramm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absolute">
    <xdr:from>
      <xdr:col>20</xdr:col>
      <xdr:colOff>29117</xdr:colOff>
      <xdr:row>47</xdr:row>
      <xdr:rowOff>51080</xdr:rowOff>
    </xdr:from>
    <xdr:to>
      <xdr:col>35</xdr:col>
      <xdr:colOff>188517</xdr:colOff>
      <xdr:row>76</xdr:row>
      <xdr:rowOff>117583</xdr:rowOff>
    </xdr:to>
    <xdr:graphicFrame macro="">
      <xdr:nvGraphicFramePr>
        <xdr:cNvPr id="39" name="Diagramm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absolute">
    <xdr:from>
      <xdr:col>38</xdr:col>
      <xdr:colOff>54483</xdr:colOff>
      <xdr:row>47</xdr:row>
      <xdr:rowOff>29098</xdr:rowOff>
    </xdr:from>
    <xdr:to>
      <xdr:col>53</xdr:col>
      <xdr:colOff>171590</xdr:colOff>
      <xdr:row>76</xdr:row>
      <xdr:rowOff>127107</xdr:rowOff>
    </xdr:to>
    <xdr:graphicFrame macro="">
      <xdr:nvGraphicFramePr>
        <xdr:cNvPr id="46" name="Diagramm 45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absolute">
    <xdr:from>
      <xdr:col>2</xdr:col>
      <xdr:colOff>45982</xdr:colOff>
      <xdr:row>190</xdr:row>
      <xdr:rowOff>126877</xdr:rowOff>
    </xdr:from>
    <xdr:to>
      <xdr:col>17</xdr:col>
      <xdr:colOff>197827</xdr:colOff>
      <xdr:row>220</xdr:row>
      <xdr:rowOff>106403</xdr:rowOff>
    </xdr:to>
    <xdr:graphicFrame macro="">
      <xdr:nvGraphicFramePr>
        <xdr:cNvPr id="53" name="Diagramm 52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absolute">
    <xdr:from>
      <xdr:col>20</xdr:col>
      <xdr:colOff>31464</xdr:colOff>
      <xdr:row>190</xdr:row>
      <xdr:rowOff>126601</xdr:rowOff>
    </xdr:from>
    <xdr:to>
      <xdr:col>35</xdr:col>
      <xdr:colOff>177423</xdr:colOff>
      <xdr:row>220</xdr:row>
      <xdr:rowOff>100600</xdr:rowOff>
    </xdr:to>
    <xdr:graphicFrame macro="">
      <xdr:nvGraphicFramePr>
        <xdr:cNvPr id="54" name="Diagramm 53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absolute">
    <xdr:from>
      <xdr:col>38</xdr:col>
      <xdr:colOff>45983</xdr:colOff>
      <xdr:row>190</xdr:row>
      <xdr:rowOff>114510</xdr:rowOff>
    </xdr:from>
    <xdr:to>
      <xdr:col>53</xdr:col>
      <xdr:colOff>170794</xdr:colOff>
      <xdr:row>220</xdr:row>
      <xdr:rowOff>142903</xdr:rowOff>
    </xdr:to>
    <xdr:graphicFrame macro="">
      <xdr:nvGraphicFramePr>
        <xdr:cNvPr id="55" name="Diagramm 54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absolute">
    <xdr:from>
      <xdr:col>2</xdr:col>
      <xdr:colOff>64084</xdr:colOff>
      <xdr:row>227</xdr:row>
      <xdr:rowOff>28342</xdr:rowOff>
    </xdr:from>
    <xdr:to>
      <xdr:col>17</xdr:col>
      <xdr:colOff>183173</xdr:colOff>
      <xdr:row>256</xdr:row>
      <xdr:rowOff>129981</xdr:rowOff>
    </xdr:to>
    <xdr:graphicFrame macro="">
      <xdr:nvGraphicFramePr>
        <xdr:cNvPr id="56" name="Diagramm 55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absolute">
    <xdr:from>
      <xdr:col>20</xdr:col>
      <xdr:colOff>52552</xdr:colOff>
      <xdr:row>227</xdr:row>
      <xdr:rowOff>22709</xdr:rowOff>
    </xdr:from>
    <xdr:to>
      <xdr:col>35</xdr:col>
      <xdr:colOff>183173</xdr:colOff>
      <xdr:row>256</xdr:row>
      <xdr:rowOff>98180</xdr:rowOff>
    </xdr:to>
    <xdr:graphicFrame macro="">
      <xdr:nvGraphicFramePr>
        <xdr:cNvPr id="57" name="Diagramm 56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absolute">
    <xdr:from>
      <xdr:col>38</xdr:col>
      <xdr:colOff>45983</xdr:colOff>
      <xdr:row>227</xdr:row>
      <xdr:rowOff>21773</xdr:rowOff>
    </xdr:from>
    <xdr:to>
      <xdr:col>53</xdr:col>
      <xdr:colOff>179687</xdr:colOff>
      <xdr:row>256</xdr:row>
      <xdr:rowOff>143077</xdr:rowOff>
    </xdr:to>
    <xdr:graphicFrame macro="">
      <xdr:nvGraphicFramePr>
        <xdr:cNvPr id="58" name="Diagramm 57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absolute">
    <xdr:from>
      <xdr:col>2</xdr:col>
      <xdr:colOff>33377</xdr:colOff>
      <xdr:row>262</xdr:row>
      <xdr:rowOff>35077</xdr:rowOff>
    </xdr:from>
    <xdr:to>
      <xdr:col>17</xdr:col>
      <xdr:colOff>182704</xdr:colOff>
      <xdr:row>292</xdr:row>
      <xdr:rowOff>87462</xdr:rowOff>
    </xdr:to>
    <xdr:graphicFrame macro="">
      <xdr:nvGraphicFramePr>
        <xdr:cNvPr id="24" name="Diagramm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 editAs="absolute">
    <xdr:from>
      <xdr:col>20</xdr:col>
      <xdr:colOff>11918</xdr:colOff>
      <xdr:row>261</xdr:row>
      <xdr:rowOff>18318</xdr:rowOff>
    </xdr:from>
    <xdr:to>
      <xdr:col>35</xdr:col>
      <xdr:colOff>177362</xdr:colOff>
      <xdr:row>292</xdr:row>
      <xdr:rowOff>93051</xdr:rowOff>
    </xdr:to>
    <xdr:graphicFrame macro="">
      <xdr:nvGraphicFramePr>
        <xdr:cNvPr id="25" name="Diagramm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 editAs="absolute">
    <xdr:from>
      <xdr:col>38</xdr:col>
      <xdr:colOff>52552</xdr:colOff>
      <xdr:row>263</xdr:row>
      <xdr:rowOff>9572</xdr:rowOff>
    </xdr:from>
    <xdr:to>
      <xdr:col>53</xdr:col>
      <xdr:colOff>181739</xdr:colOff>
      <xdr:row>292</xdr:row>
      <xdr:rowOff>126874</xdr:rowOff>
    </xdr:to>
    <xdr:graphicFrame macro="">
      <xdr:nvGraphicFramePr>
        <xdr:cNvPr id="26" name="Diagramm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absolute">
    <xdr:from>
      <xdr:col>2</xdr:col>
      <xdr:colOff>61901</xdr:colOff>
      <xdr:row>298</xdr:row>
      <xdr:rowOff>121078</xdr:rowOff>
    </xdr:from>
    <xdr:to>
      <xdr:col>17</xdr:col>
      <xdr:colOff>193878</xdr:colOff>
      <xdr:row>329</xdr:row>
      <xdr:rowOff>2617</xdr:rowOff>
    </xdr:to>
    <xdr:graphicFrame macro="">
      <xdr:nvGraphicFramePr>
        <xdr:cNvPr id="27" name="Diagramm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 editAs="absolute">
    <xdr:from>
      <xdr:col>20</xdr:col>
      <xdr:colOff>30320</xdr:colOff>
      <xdr:row>298</xdr:row>
      <xdr:rowOff>28576</xdr:rowOff>
    </xdr:from>
    <xdr:to>
      <xdr:col>35</xdr:col>
      <xdr:colOff>175370</xdr:colOff>
      <xdr:row>328</xdr:row>
      <xdr:rowOff>88105</xdr:rowOff>
    </xdr:to>
    <xdr:graphicFrame macro="">
      <xdr:nvGraphicFramePr>
        <xdr:cNvPr id="28" name="Diagramm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 editAs="absolute">
    <xdr:from>
      <xdr:col>38</xdr:col>
      <xdr:colOff>65171</xdr:colOff>
      <xdr:row>298</xdr:row>
      <xdr:rowOff>79203</xdr:rowOff>
    </xdr:from>
    <xdr:to>
      <xdr:col>53</xdr:col>
      <xdr:colOff>209888</xdr:colOff>
      <xdr:row>328</xdr:row>
      <xdr:rowOff>106166</xdr:rowOff>
    </xdr:to>
    <xdr:graphicFrame macro="">
      <xdr:nvGraphicFramePr>
        <xdr:cNvPr id="29" name="Diagramm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 editAs="absolute">
    <xdr:from>
      <xdr:col>2</xdr:col>
      <xdr:colOff>59120</xdr:colOff>
      <xdr:row>335</xdr:row>
      <xdr:rowOff>61184</xdr:rowOff>
    </xdr:from>
    <xdr:to>
      <xdr:col>17</xdr:col>
      <xdr:colOff>184779</xdr:colOff>
      <xdr:row>363</xdr:row>
      <xdr:rowOff>80891</xdr:rowOff>
    </xdr:to>
    <xdr:graphicFrame macro="">
      <xdr:nvGraphicFramePr>
        <xdr:cNvPr id="30" name="Diagramm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 editAs="absolute">
    <xdr:from>
      <xdr:col>20</xdr:col>
      <xdr:colOff>49257</xdr:colOff>
      <xdr:row>335</xdr:row>
      <xdr:rowOff>80892</xdr:rowOff>
    </xdr:from>
    <xdr:to>
      <xdr:col>35</xdr:col>
      <xdr:colOff>216774</xdr:colOff>
      <xdr:row>363</xdr:row>
      <xdr:rowOff>80892</xdr:rowOff>
    </xdr:to>
    <xdr:graphicFrame macro="">
      <xdr:nvGraphicFramePr>
        <xdr:cNvPr id="31" name="Diagramm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 editAs="absolute">
    <xdr:from>
      <xdr:col>38</xdr:col>
      <xdr:colOff>48986</xdr:colOff>
      <xdr:row>335</xdr:row>
      <xdr:rowOff>46898</xdr:rowOff>
    </xdr:from>
    <xdr:to>
      <xdr:col>53</xdr:col>
      <xdr:colOff>190519</xdr:colOff>
      <xdr:row>363</xdr:row>
      <xdr:rowOff>87461</xdr:rowOff>
    </xdr:to>
    <xdr:graphicFrame macro="">
      <xdr:nvGraphicFramePr>
        <xdr:cNvPr id="32" name="Diagramm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BC361"/>
  <sheetViews>
    <sheetView showGridLines="0" tabSelected="1" zoomScaleNormal="100" workbookViewId="0">
      <selection activeCell="T14" sqref="T14"/>
    </sheetView>
  </sheetViews>
  <sheetFormatPr baseColWidth="10" defaultColWidth="11.42578125" defaultRowHeight="12.75" x14ac:dyDescent="0.2"/>
  <cols>
    <col min="1" max="1" width="13.140625" style="17" customWidth="1"/>
    <col min="2" max="2" width="7.7109375" style="17" customWidth="1"/>
    <col min="3" max="3" width="3.42578125" style="17" customWidth="1"/>
    <col min="4" max="17" width="2.5703125" style="17" customWidth="1"/>
    <col min="18" max="18" width="3.7109375" style="17" customWidth="1"/>
    <col min="19" max="19" width="13.42578125" style="17" customWidth="1"/>
    <col min="20" max="20" width="7.7109375" style="17" customWidth="1"/>
    <col min="21" max="21" width="3.42578125" style="17" customWidth="1"/>
    <col min="22" max="35" width="2.5703125" style="17" customWidth="1"/>
    <col min="36" max="36" width="3.7109375" style="17" customWidth="1"/>
    <col min="37" max="37" width="13.42578125" style="17" customWidth="1"/>
    <col min="38" max="38" width="7.7109375" style="17" customWidth="1"/>
    <col min="39" max="39" width="3.42578125" style="17" customWidth="1"/>
    <col min="40" max="53" width="2.5703125" style="17" customWidth="1"/>
    <col min="54" max="16384" width="11.42578125" style="17"/>
  </cols>
  <sheetData>
    <row r="1" spans="1:53" ht="18" customHeight="1" x14ac:dyDescent="0.2">
      <c r="A1" s="95" t="s">
        <v>41</v>
      </c>
      <c r="B1" s="95"/>
      <c r="C1" s="95" t="s">
        <v>40</v>
      </c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  <c r="U1" s="95"/>
      <c r="V1" s="95"/>
      <c r="W1" s="95"/>
      <c r="X1" s="95"/>
      <c r="Y1" s="95"/>
      <c r="Z1" s="95"/>
      <c r="AA1" s="95"/>
      <c r="AB1" s="95"/>
      <c r="AC1" s="95"/>
      <c r="AD1" s="95"/>
      <c r="AE1" s="95"/>
      <c r="AF1" s="95"/>
      <c r="AG1" s="95"/>
      <c r="AH1" s="95"/>
      <c r="AI1" s="95"/>
      <c r="AJ1" s="95"/>
      <c r="AK1" s="95"/>
      <c r="AL1" s="95"/>
      <c r="AM1" s="49"/>
      <c r="AN1" s="49"/>
      <c r="AO1" s="49"/>
      <c r="AP1" s="49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</row>
    <row r="2" spans="1:53" ht="12.75" customHeight="1" x14ac:dyDescent="0.2">
      <c r="A2" s="95"/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  <c r="Z2" s="95"/>
      <c r="AA2" s="95"/>
      <c r="AB2" s="95"/>
      <c r="AC2" s="95"/>
      <c r="AD2" s="95"/>
      <c r="AE2" s="95"/>
      <c r="AF2" s="95"/>
      <c r="AG2" s="95"/>
      <c r="AH2" s="95"/>
      <c r="AI2" s="95"/>
      <c r="AJ2" s="95"/>
      <c r="AK2" s="95"/>
      <c r="AL2" s="95"/>
      <c r="AM2" s="49"/>
      <c r="AN2" s="49"/>
      <c r="AO2" s="49"/>
      <c r="AP2" s="49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</row>
    <row r="3" spans="1:53" ht="30.75" customHeight="1" x14ac:dyDescent="0.2">
      <c r="A3" s="96" t="s">
        <v>42</v>
      </c>
      <c r="B3" s="96"/>
      <c r="C3" s="97" t="s">
        <v>43</v>
      </c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R3" s="51"/>
      <c r="S3" s="51" t="s">
        <v>44</v>
      </c>
      <c r="T3" s="98" t="s">
        <v>46</v>
      </c>
      <c r="U3" s="98"/>
      <c r="V3" s="98"/>
      <c r="W3" s="98"/>
      <c r="X3" s="98"/>
      <c r="Y3" s="98"/>
      <c r="Z3" s="98"/>
      <c r="AA3" s="98"/>
      <c r="AB3" s="98"/>
      <c r="AC3" s="98"/>
      <c r="AD3" s="98"/>
      <c r="AE3" s="98"/>
      <c r="AF3" s="99" t="s">
        <v>45</v>
      </c>
      <c r="AG3" s="99"/>
      <c r="AH3" s="99"/>
      <c r="AI3" s="99"/>
      <c r="AJ3" s="99"/>
      <c r="AK3" s="100">
        <v>45752</v>
      </c>
      <c r="AL3" s="101"/>
      <c r="AM3" s="52"/>
      <c r="AN3" s="50"/>
      <c r="AO3" s="50"/>
      <c r="AP3" s="50"/>
      <c r="AQ3" s="48"/>
      <c r="AR3" s="48"/>
      <c r="AS3" s="48"/>
      <c r="AT3" s="48"/>
      <c r="AU3" s="48"/>
      <c r="AV3" s="18"/>
      <c r="AW3" s="18"/>
      <c r="AX3" s="18"/>
      <c r="AY3" s="18"/>
      <c r="AZ3" s="18"/>
      <c r="BA3" s="18"/>
    </row>
    <row r="4" spans="1:53" ht="14.25" customHeight="1" x14ac:dyDescent="0.2">
      <c r="AK4" s="19"/>
      <c r="AL4" s="19"/>
      <c r="AM4" s="19"/>
      <c r="AN4" s="19"/>
      <c r="AO4" s="19"/>
      <c r="AP4" s="19"/>
      <c r="AQ4" s="19"/>
      <c r="AR4" s="19"/>
      <c r="AS4" s="19"/>
      <c r="AT4" s="19"/>
      <c r="AU4" s="19"/>
      <c r="AV4" s="19"/>
      <c r="AW4" s="19"/>
      <c r="AX4" s="19"/>
      <c r="AY4" s="19"/>
      <c r="AZ4" s="19"/>
      <c r="BA4" s="19"/>
    </row>
    <row r="5" spans="1:53" ht="12.75" customHeight="1" x14ac:dyDescent="0.2">
      <c r="A5" s="77" t="s">
        <v>30</v>
      </c>
      <c r="B5" s="78"/>
      <c r="C5" s="20"/>
      <c r="D5" s="63" t="s">
        <v>0</v>
      </c>
      <c r="E5" s="64"/>
      <c r="F5" s="64"/>
      <c r="G5" s="64"/>
      <c r="H5" s="64"/>
      <c r="I5" s="64"/>
      <c r="J5" s="64"/>
      <c r="K5" s="64"/>
      <c r="L5" s="64"/>
      <c r="M5" s="65"/>
      <c r="N5" s="73">
        <v>0.25</v>
      </c>
      <c r="O5" s="73"/>
      <c r="P5" s="73"/>
      <c r="Q5" s="74"/>
      <c r="R5" s="21"/>
      <c r="S5" s="77" t="s">
        <v>31</v>
      </c>
      <c r="T5" s="78"/>
      <c r="U5" s="20"/>
      <c r="V5" s="63" t="s">
        <v>0</v>
      </c>
      <c r="W5" s="64"/>
      <c r="X5" s="64"/>
      <c r="Y5" s="64"/>
      <c r="Z5" s="64"/>
      <c r="AA5" s="64"/>
      <c r="AB5" s="64"/>
      <c r="AC5" s="64"/>
      <c r="AD5" s="64"/>
      <c r="AE5" s="65"/>
      <c r="AF5" s="73">
        <v>0.25</v>
      </c>
      <c r="AG5" s="73"/>
      <c r="AH5" s="73"/>
      <c r="AI5" s="74"/>
      <c r="AJ5" s="54"/>
      <c r="AK5" s="77" t="s">
        <v>32</v>
      </c>
      <c r="AL5" s="78"/>
      <c r="AM5" s="20"/>
      <c r="AN5" s="63" t="s">
        <v>0</v>
      </c>
      <c r="AO5" s="64"/>
      <c r="AP5" s="64"/>
      <c r="AQ5" s="64"/>
      <c r="AR5" s="64"/>
      <c r="AS5" s="64"/>
      <c r="AT5" s="64"/>
      <c r="AU5" s="64"/>
      <c r="AV5" s="64"/>
      <c r="AW5" s="65"/>
      <c r="AX5" s="73">
        <v>0.09</v>
      </c>
      <c r="AY5" s="73"/>
      <c r="AZ5" s="73"/>
      <c r="BA5" s="74"/>
    </row>
    <row r="6" spans="1:53" ht="12.75" customHeight="1" x14ac:dyDescent="0.2">
      <c r="A6" s="79"/>
      <c r="B6" s="80"/>
      <c r="C6" s="20"/>
      <c r="D6" s="63" t="s">
        <v>11</v>
      </c>
      <c r="E6" s="64"/>
      <c r="F6" s="64"/>
      <c r="G6" s="64"/>
      <c r="H6" s="64"/>
      <c r="I6" s="64"/>
      <c r="J6" s="64"/>
      <c r="K6" s="64"/>
      <c r="L6" s="64"/>
      <c r="M6" s="65"/>
      <c r="N6" s="75">
        <v>0.1052</v>
      </c>
      <c r="O6" s="75"/>
      <c r="P6" s="75"/>
      <c r="Q6" s="76"/>
      <c r="R6" s="21"/>
      <c r="S6" s="79"/>
      <c r="T6" s="80"/>
      <c r="U6" s="20"/>
      <c r="V6" s="63" t="s">
        <v>11</v>
      </c>
      <c r="W6" s="64"/>
      <c r="X6" s="64"/>
      <c r="Y6" s="64"/>
      <c r="Z6" s="64"/>
      <c r="AA6" s="64"/>
      <c r="AB6" s="64"/>
      <c r="AC6" s="64"/>
      <c r="AD6" s="64"/>
      <c r="AE6" s="65"/>
      <c r="AF6" s="75">
        <v>5.7000000000000002E-2</v>
      </c>
      <c r="AG6" s="75"/>
      <c r="AH6" s="75"/>
      <c r="AI6" s="76"/>
      <c r="AJ6" s="54"/>
      <c r="AK6" s="79"/>
      <c r="AL6" s="80"/>
      <c r="AM6" s="20"/>
      <c r="AN6" s="63" t="s">
        <v>11</v>
      </c>
      <c r="AO6" s="64"/>
      <c r="AP6" s="64"/>
      <c r="AQ6" s="64"/>
      <c r="AR6" s="64"/>
      <c r="AS6" s="64"/>
      <c r="AT6" s="64"/>
      <c r="AU6" s="64"/>
      <c r="AV6" s="64"/>
      <c r="AW6" s="65"/>
      <c r="AX6" s="75">
        <v>5.1799999999999999E-2</v>
      </c>
      <c r="AY6" s="75"/>
      <c r="AZ6" s="75"/>
      <c r="BA6" s="76"/>
    </row>
    <row r="7" spans="1:53" ht="12.75" customHeight="1" x14ac:dyDescent="0.2">
      <c r="A7" s="69"/>
      <c r="B7" s="70"/>
      <c r="C7" s="20"/>
      <c r="D7" s="63" t="s">
        <v>1</v>
      </c>
      <c r="E7" s="64"/>
      <c r="F7" s="64"/>
      <c r="G7" s="64"/>
      <c r="H7" s="64"/>
      <c r="I7" s="64"/>
      <c r="J7" s="64"/>
      <c r="K7" s="64"/>
      <c r="L7" s="102">
        <v>7.8</v>
      </c>
      <c r="M7" s="103"/>
      <c r="N7" s="104"/>
      <c r="O7" s="81" t="s">
        <v>35</v>
      </c>
      <c r="P7" s="81"/>
      <c r="Q7" s="82"/>
      <c r="R7" s="21"/>
      <c r="S7" s="69"/>
      <c r="T7" s="70"/>
      <c r="U7" s="20"/>
      <c r="V7" s="63" t="s">
        <v>1</v>
      </c>
      <c r="W7" s="64"/>
      <c r="X7" s="64"/>
      <c r="Y7" s="64"/>
      <c r="Z7" s="64"/>
      <c r="AA7" s="64"/>
      <c r="AB7" s="64"/>
      <c r="AC7" s="64"/>
      <c r="AD7" s="105">
        <v>4.67</v>
      </c>
      <c r="AE7" s="106"/>
      <c r="AF7" s="107"/>
      <c r="AG7" s="81" t="s">
        <v>36</v>
      </c>
      <c r="AH7" s="81"/>
      <c r="AI7" s="82"/>
      <c r="AJ7" s="54"/>
      <c r="AK7" s="69"/>
      <c r="AL7" s="70"/>
      <c r="AM7" s="20"/>
      <c r="AN7" s="63" t="s">
        <v>1</v>
      </c>
      <c r="AO7" s="64"/>
      <c r="AP7" s="64"/>
      <c r="AQ7" s="64"/>
      <c r="AR7" s="64"/>
      <c r="AS7" s="64"/>
      <c r="AT7" s="64"/>
      <c r="AU7" s="64"/>
      <c r="AV7" s="102">
        <v>13.6</v>
      </c>
      <c r="AW7" s="103"/>
      <c r="AX7" s="104"/>
      <c r="AY7" s="81" t="s">
        <v>38</v>
      </c>
      <c r="AZ7" s="81"/>
      <c r="BA7" s="82"/>
    </row>
    <row r="8" spans="1:53" ht="12.75" customHeight="1" x14ac:dyDescent="0.2">
      <c r="A8" s="71"/>
      <c r="B8" s="72"/>
      <c r="C8" s="20"/>
      <c r="D8" s="63" t="s">
        <v>2</v>
      </c>
      <c r="E8" s="64"/>
      <c r="F8" s="64"/>
      <c r="G8" s="64"/>
      <c r="H8" s="64"/>
      <c r="I8" s="64"/>
      <c r="J8" s="64"/>
      <c r="K8" s="64"/>
      <c r="L8" s="66">
        <f>IF(ROUNDDOWN(L7*MIN(N5,N6)/3,3)=0,ROUNDDOWN(L7*MAX(N5,N6)/3,3),ROUNDDOWN(L7*MIN(N5,N6)/3,3))</f>
        <v>0.27300000000000002</v>
      </c>
      <c r="M8" s="67"/>
      <c r="N8" s="68"/>
      <c r="O8" s="81" t="s">
        <v>35</v>
      </c>
      <c r="P8" s="81"/>
      <c r="Q8" s="82"/>
      <c r="R8" s="21"/>
      <c r="S8" s="71"/>
      <c r="T8" s="72"/>
      <c r="U8" s="20"/>
      <c r="V8" s="63" t="s">
        <v>2</v>
      </c>
      <c r="W8" s="64"/>
      <c r="X8" s="64"/>
      <c r="Y8" s="64"/>
      <c r="Z8" s="64"/>
      <c r="AA8" s="64"/>
      <c r="AB8" s="64"/>
      <c r="AC8" s="64"/>
      <c r="AD8" s="66">
        <f>ROUNDUP(AD7*IF(MIN(AF5,AF6)=0,MAX(AF5,AF6),MIN(AF5,AF6))/3,3)</f>
        <v>8.8999999999999996E-2</v>
      </c>
      <c r="AE8" s="67"/>
      <c r="AF8" s="68"/>
      <c r="AG8" s="81" t="s">
        <v>36</v>
      </c>
      <c r="AH8" s="81"/>
      <c r="AI8" s="82"/>
      <c r="AJ8" s="54"/>
      <c r="AK8" s="71"/>
      <c r="AL8" s="72"/>
      <c r="AM8" s="20"/>
      <c r="AN8" s="63" t="s">
        <v>2</v>
      </c>
      <c r="AO8" s="64"/>
      <c r="AP8" s="64"/>
      <c r="AQ8" s="64"/>
      <c r="AR8" s="64"/>
      <c r="AS8" s="64"/>
      <c r="AT8" s="64"/>
      <c r="AU8" s="64"/>
      <c r="AV8" s="66">
        <f>ROUNDDOWN(AV7*IF(MIN(AX5,AX6)=0,MAX(AX5,AX6),MIN(AX5,AX6))/3,3)</f>
        <v>0.23400000000000001</v>
      </c>
      <c r="AW8" s="67"/>
      <c r="AX8" s="68"/>
      <c r="AY8" s="81" t="str">
        <f>$AY$7</f>
        <v>g/dl</v>
      </c>
      <c r="AZ8" s="81"/>
      <c r="BA8" s="82"/>
    </row>
    <row r="9" spans="1:53" x14ac:dyDescent="0.2">
      <c r="A9" s="24"/>
      <c r="B9" s="23"/>
      <c r="C9" s="20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5"/>
      <c r="S9" s="24"/>
      <c r="T9" s="23"/>
      <c r="U9" s="20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K9" s="24"/>
      <c r="AL9" s="23"/>
      <c r="AM9" s="20"/>
      <c r="AN9" s="22"/>
      <c r="AO9" s="22"/>
      <c r="AP9" s="22"/>
      <c r="AQ9" s="22"/>
      <c r="AR9" s="22"/>
      <c r="AS9" s="22"/>
      <c r="AT9" s="22"/>
      <c r="AU9" s="22"/>
      <c r="AV9" s="22"/>
      <c r="AW9" s="22"/>
      <c r="AX9" s="22"/>
      <c r="AY9" s="22"/>
      <c r="AZ9" s="22"/>
      <c r="BA9" s="22"/>
    </row>
    <row r="10" spans="1:53" s="27" customFormat="1" ht="13.5" x14ac:dyDescent="0.2">
      <c r="A10" s="61" t="s">
        <v>3</v>
      </c>
      <c r="B10" s="62" t="s">
        <v>37</v>
      </c>
      <c r="C10" s="53"/>
      <c r="D10" s="91" t="s">
        <v>4</v>
      </c>
      <c r="E10" s="92"/>
      <c r="F10" s="91" t="s">
        <v>5</v>
      </c>
      <c r="G10" s="92"/>
      <c r="H10" s="91" t="s">
        <v>6</v>
      </c>
      <c r="I10" s="92"/>
      <c r="J10" s="93" t="s">
        <v>7</v>
      </c>
      <c r="K10" s="94"/>
      <c r="L10" s="93" t="s">
        <v>8</v>
      </c>
      <c r="M10" s="94"/>
      <c r="N10" s="91" t="s">
        <v>9</v>
      </c>
      <c r="O10" s="92"/>
      <c r="P10" s="91" t="s">
        <v>10</v>
      </c>
      <c r="Q10" s="92"/>
      <c r="R10" s="26"/>
      <c r="S10" s="61" t="s">
        <v>3</v>
      </c>
      <c r="T10" s="62" t="s">
        <v>36</v>
      </c>
      <c r="U10" s="53"/>
      <c r="V10" s="91" t="s">
        <v>4</v>
      </c>
      <c r="W10" s="92"/>
      <c r="X10" s="91" t="s">
        <v>5</v>
      </c>
      <c r="Y10" s="92"/>
      <c r="Z10" s="91" t="s">
        <v>6</v>
      </c>
      <c r="AA10" s="92"/>
      <c r="AB10" s="93" t="s">
        <v>7</v>
      </c>
      <c r="AC10" s="94"/>
      <c r="AD10" s="93" t="s">
        <v>8</v>
      </c>
      <c r="AE10" s="94"/>
      <c r="AF10" s="91" t="s">
        <v>9</v>
      </c>
      <c r="AG10" s="92"/>
      <c r="AH10" s="91" t="s">
        <v>10</v>
      </c>
      <c r="AI10" s="92"/>
      <c r="AJ10" s="54"/>
      <c r="AK10" s="61" t="s">
        <v>3</v>
      </c>
      <c r="AL10" s="62" t="str">
        <f>$AY$7</f>
        <v>g/dl</v>
      </c>
      <c r="AM10" s="53"/>
      <c r="AN10" s="91" t="s">
        <v>4</v>
      </c>
      <c r="AO10" s="92"/>
      <c r="AP10" s="91" t="s">
        <v>5</v>
      </c>
      <c r="AQ10" s="92"/>
      <c r="AR10" s="91" t="s">
        <v>6</v>
      </c>
      <c r="AS10" s="92"/>
      <c r="AT10" s="93" t="s">
        <v>7</v>
      </c>
      <c r="AU10" s="94"/>
      <c r="AV10" s="93" t="s">
        <v>8</v>
      </c>
      <c r="AW10" s="94"/>
      <c r="AX10" s="91" t="s">
        <v>9</v>
      </c>
      <c r="AY10" s="92"/>
      <c r="AZ10" s="91" t="s">
        <v>10</v>
      </c>
      <c r="BA10" s="92"/>
    </row>
    <row r="11" spans="1:53" s="27" customFormat="1" x14ac:dyDescent="0.2">
      <c r="A11" s="59" t="s">
        <v>12</v>
      </c>
      <c r="B11" s="60" t="s">
        <v>29</v>
      </c>
      <c r="C11" s="53"/>
      <c r="D11" s="83">
        <f>ROUNDUP(L7-3*L7*IF(MIN(N5,N6)=0,MAX(N5,N6),MIN(N5,N6))/3,2)</f>
        <v>6.9799999999999995</v>
      </c>
      <c r="E11" s="84"/>
      <c r="F11" s="85">
        <f>ROUNDUP(L7-2*L7*IF(MIN(N5,N6)=0,MAX(N5,N6),MIN(N5,N6))/3,2)</f>
        <v>7.26</v>
      </c>
      <c r="G11" s="86"/>
      <c r="H11" s="85">
        <f>ROUNDUP(L7-1*L7*IF(MIN(N5,N6)=0,MAX(N5,N6),MIN(N5,N6))/3,2)</f>
        <v>7.5299999999999994</v>
      </c>
      <c r="I11" s="86"/>
      <c r="J11" s="83">
        <f>L7</f>
        <v>7.8</v>
      </c>
      <c r="K11" s="84"/>
      <c r="L11" s="85">
        <f>ROUNDDOWN(L7+1*L7*IF(MIN(N5,N6)=0,MAX(N5,N6),MIN(N5,N6))/3,2)</f>
        <v>8.07</v>
      </c>
      <c r="M11" s="86"/>
      <c r="N11" s="85">
        <f>ROUNDDOWN(L7+2*L7*IF(MIN(N5,N6)=0,MAX(N5,N6),MIN(N5,N6))/3,2)</f>
        <v>8.34</v>
      </c>
      <c r="O11" s="86"/>
      <c r="P11" s="85">
        <f>ROUNDDOWN(L7+3*L7*IF(MIN(N5,N6)=0,MAX(N5,N6),MIN(N5,N6))/3,2)</f>
        <v>8.6199999999999992</v>
      </c>
      <c r="Q11" s="86"/>
      <c r="R11" s="55"/>
      <c r="S11" s="59" t="s">
        <v>12</v>
      </c>
      <c r="T11" s="60" t="s">
        <v>29</v>
      </c>
      <c r="U11" s="53"/>
      <c r="V11" s="110">
        <f>ROUNDDOWN(AD7-3*AD7*IF(MIN(AF5,AF6)=0,MAX(AF5,AF6),MIN(AF5,AF6))/3,2)</f>
        <v>4.4000000000000004</v>
      </c>
      <c r="W11" s="111"/>
      <c r="X11" s="108">
        <f>ROUNDDOWN(AD7-2*AD7*IF(MIN(AF5,AF6)=0,MAX(AF5,AF6),MIN(AF5,AF6))/3,2)</f>
        <v>4.49</v>
      </c>
      <c r="Y11" s="109"/>
      <c r="Z11" s="108">
        <f>ROUNDDOWN(AD7-1*AD7*IF(MIN(AF5,AF6)=0,MAX(AF5,AF6),MIN(AF5,AF6))/3,2)</f>
        <v>4.58</v>
      </c>
      <c r="AA11" s="109"/>
      <c r="AB11" s="110">
        <f>AD7</f>
        <v>4.67</v>
      </c>
      <c r="AC11" s="111"/>
      <c r="AD11" s="108">
        <f>ROUNDUP(AD7+1*AD7*IF(MIN(AF5,AF6)=0,MAX(AF5,AF6),MIN(AF5,AF6))/3,2)</f>
        <v>4.76</v>
      </c>
      <c r="AE11" s="109"/>
      <c r="AF11" s="108">
        <f>ROUNDUP(AD7+2*AD7*IF(MIN(AF5,AF6)=0,MAX(AF5,AF6),MIN(AF5,AF6))/3,2)</f>
        <v>4.8499999999999996</v>
      </c>
      <c r="AG11" s="109"/>
      <c r="AH11" s="108">
        <f>ROUNDUP(AD7+3*AD7*IF(MIN(AF5,AF6)=0,MAX(AF5,AF6),MIN(AF5,AF6))/3,2)</f>
        <v>4.9399999999999995</v>
      </c>
      <c r="AI11" s="109"/>
      <c r="AJ11" s="54"/>
      <c r="AK11" s="59" t="s">
        <v>12</v>
      </c>
      <c r="AL11" s="60" t="s">
        <v>29</v>
      </c>
      <c r="AM11" s="53"/>
      <c r="AN11" s="83">
        <f>ROUNDUP(AV7-3*AV7*IF(MIN(AX5,AX6)=0,MAX(AX5,AX6),MIN(AX5,AX6))/3,2)</f>
        <v>12.9</v>
      </c>
      <c r="AO11" s="84"/>
      <c r="AP11" s="85">
        <f>ROUNDUP(AV7-2*AV7*IF(MIN(AX5,AX6)=0,MAX(AX5,AX6),MIN(AX5,AX6))/3,2)</f>
        <v>13.14</v>
      </c>
      <c r="AQ11" s="86"/>
      <c r="AR11" s="85">
        <f>ROUNDUP(AV7-1*AV7*IF(MIN(AX5,AX6)=0,MAX(AX5,AX6),MIN(AX5,AX6))/3,2)</f>
        <v>13.37</v>
      </c>
      <c r="AS11" s="86"/>
      <c r="AT11" s="83">
        <f>AV7</f>
        <v>13.6</v>
      </c>
      <c r="AU11" s="84"/>
      <c r="AV11" s="85">
        <f>ROUNDDOWN(AV7+1*AV7*IF(MIN(AX5,AX6)=0,MAX(AX5,AX6),MIN(AX5,AX6))/3,2)</f>
        <v>13.83</v>
      </c>
      <c r="AW11" s="86"/>
      <c r="AX11" s="85">
        <f>ROUNDDOWN(AV7+2*AV7*IF(MIN(AX5,AX6)=0,MAX(AX5,AX6),MIN(AX5,AX6))/3,2)</f>
        <v>14.06</v>
      </c>
      <c r="AY11" s="86"/>
      <c r="AZ11" s="85">
        <f>ROUNDDOWN(AV7+3*AV7*IF(MIN(AX5,AX6)=0,MAX(AX5,AX6),MIN(AX5,AX6))/3,2)</f>
        <v>14.3</v>
      </c>
      <c r="BA11" s="86"/>
    </row>
    <row r="12" spans="1:53" ht="15" customHeight="1" x14ac:dyDescent="0.2">
      <c r="A12" s="28"/>
      <c r="B12" s="29"/>
      <c r="C12" s="19"/>
      <c r="D12" s="30"/>
      <c r="E12" s="31"/>
      <c r="F12" s="32"/>
      <c r="G12" s="31"/>
      <c r="H12" s="32"/>
      <c r="I12" s="31"/>
      <c r="J12" s="32"/>
      <c r="K12" s="31"/>
      <c r="L12" s="32"/>
      <c r="M12" s="31"/>
      <c r="N12" s="32"/>
      <c r="O12" s="31"/>
      <c r="P12" s="32"/>
      <c r="Q12" s="33"/>
      <c r="R12" s="34"/>
      <c r="S12" s="28"/>
      <c r="T12" s="29"/>
      <c r="U12" s="19"/>
      <c r="V12" s="30"/>
      <c r="W12" s="31"/>
      <c r="X12" s="32"/>
      <c r="Y12" s="31"/>
      <c r="Z12" s="32"/>
      <c r="AA12" s="31"/>
      <c r="AB12" s="32"/>
      <c r="AC12" s="31"/>
      <c r="AD12" s="32"/>
      <c r="AE12" s="31"/>
      <c r="AF12" s="32"/>
      <c r="AG12" s="31"/>
      <c r="AH12" s="32"/>
      <c r="AI12" s="33"/>
      <c r="AJ12" s="19"/>
      <c r="AK12" s="28"/>
      <c r="AL12" s="29"/>
      <c r="AM12" s="19"/>
      <c r="AN12" s="30"/>
      <c r="AO12" s="31"/>
      <c r="AP12" s="32"/>
      <c r="AQ12" s="31"/>
      <c r="AR12" s="32"/>
      <c r="AS12" s="31"/>
      <c r="AT12" s="32"/>
      <c r="AU12" s="31"/>
      <c r="AV12" s="32"/>
      <c r="AW12" s="31"/>
      <c r="AX12" s="32"/>
      <c r="AY12" s="31"/>
      <c r="AZ12" s="32"/>
      <c r="BA12" s="33"/>
    </row>
    <row r="13" spans="1:53" ht="20.100000000000001" customHeight="1" x14ac:dyDescent="0.2">
      <c r="A13" s="57"/>
      <c r="B13" s="44"/>
      <c r="C13" s="19"/>
      <c r="D13" s="36"/>
      <c r="E13" s="37"/>
      <c r="F13" s="38"/>
      <c r="G13" s="34"/>
      <c r="H13" s="36"/>
      <c r="I13" s="34"/>
      <c r="J13" s="36"/>
      <c r="K13" s="34"/>
      <c r="L13" s="34"/>
      <c r="M13" s="39"/>
      <c r="N13" s="36"/>
      <c r="O13" s="34"/>
      <c r="P13" s="36"/>
      <c r="Q13" s="39"/>
      <c r="R13" s="34"/>
      <c r="S13" s="57"/>
      <c r="T13" s="44"/>
      <c r="U13" s="19"/>
      <c r="V13" s="36"/>
      <c r="W13" s="37"/>
      <c r="X13" s="38"/>
      <c r="Y13" s="34"/>
      <c r="Z13" s="36"/>
      <c r="AA13" s="34"/>
      <c r="AB13" s="36"/>
      <c r="AC13" s="34"/>
      <c r="AD13" s="34"/>
      <c r="AE13" s="39"/>
      <c r="AF13" s="36"/>
      <c r="AG13" s="34"/>
      <c r="AH13" s="36"/>
      <c r="AI13" s="39"/>
      <c r="AK13" s="57"/>
      <c r="AL13" s="44"/>
      <c r="AM13" s="19"/>
      <c r="AN13" s="36"/>
      <c r="AO13" s="37"/>
      <c r="AP13" s="38"/>
      <c r="AQ13" s="34"/>
      <c r="AR13" s="36"/>
      <c r="AS13" s="34"/>
      <c r="AT13" s="36"/>
      <c r="AU13" s="34"/>
      <c r="AV13" s="34"/>
      <c r="AW13" s="39"/>
      <c r="AX13" s="36"/>
      <c r="AY13" s="34"/>
      <c r="AZ13" s="36"/>
      <c r="BA13" s="39"/>
    </row>
    <row r="14" spans="1:53" ht="20.100000000000001" customHeight="1" x14ac:dyDescent="0.2">
      <c r="A14" s="58"/>
      <c r="B14" s="44"/>
      <c r="C14" s="19"/>
      <c r="D14" s="36"/>
      <c r="E14" s="39"/>
      <c r="F14" s="36"/>
      <c r="G14" s="35"/>
      <c r="H14" s="40"/>
      <c r="I14" s="35"/>
      <c r="J14" s="40"/>
      <c r="K14" s="35"/>
      <c r="L14" s="35"/>
      <c r="M14" s="41"/>
      <c r="N14" s="40"/>
      <c r="O14" s="35"/>
      <c r="P14" s="40"/>
      <c r="Q14" s="34"/>
      <c r="R14" s="34"/>
      <c r="S14" s="58"/>
      <c r="T14" s="44"/>
      <c r="U14" s="19"/>
      <c r="V14" s="36"/>
      <c r="W14" s="39"/>
      <c r="X14" s="36"/>
      <c r="Y14" s="35"/>
      <c r="Z14" s="40"/>
      <c r="AA14" s="35"/>
      <c r="AB14" s="40"/>
      <c r="AC14" s="35"/>
      <c r="AD14" s="35"/>
      <c r="AE14" s="41"/>
      <c r="AF14" s="40"/>
      <c r="AG14" s="35"/>
      <c r="AH14" s="40"/>
      <c r="AI14" s="34"/>
      <c r="AK14" s="58"/>
      <c r="AL14" s="44"/>
      <c r="AM14" s="19"/>
      <c r="AN14" s="36"/>
      <c r="AO14" s="39"/>
      <c r="AP14" s="36"/>
      <c r="AQ14" s="35"/>
      <c r="AR14" s="40"/>
      <c r="AS14" s="35"/>
      <c r="AT14" s="40"/>
      <c r="AU14" s="35"/>
      <c r="AV14" s="35"/>
      <c r="AW14" s="41"/>
      <c r="AX14" s="40"/>
      <c r="AY14" s="35"/>
      <c r="AZ14" s="40"/>
      <c r="BA14" s="34"/>
    </row>
    <row r="15" spans="1:53" ht="20.100000000000001" customHeight="1" x14ac:dyDescent="0.2">
      <c r="A15" s="58"/>
      <c r="B15" s="44"/>
      <c r="C15" s="19"/>
      <c r="D15" s="36"/>
      <c r="E15" s="37"/>
      <c r="F15" s="38"/>
      <c r="G15" s="42"/>
      <c r="H15" s="38"/>
      <c r="I15" s="42"/>
      <c r="J15" s="38"/>
      <c r="K15" s="42"/>
      <c r="L15" s="42"/>
      <c r="M15" s="37"/>
      <c r="N15" s="38"/>
      <c r="O15" s="42"/>
      <c r="P15" s="38"/>
      <c r="Q15" s="34"/>
      <c r="R15" s="34"/>
      <c r="S15" s="58"/>
      <c r="T15" s="44"/>
      <c r="U15" s="19"/>
      <c r="V15" s="36"/>
      <c r="W15" s="37"/>
      <c r="X15" s="38"/>
      <c r="Y15" s="42"/>
      <c r="Z15" s="38"/>
      <c r="AA15" s="42"/>
      <c r="AB15" s="38"/>
      <c r="AC15" s="42"/>
      <c r="AD15" s="42"/>
      <c r="AE15" s="37"/>
      <c r="AF15" s="38"/>
      <c r="AG15" s="42"/>
      <c r="AH15" s="38"/>
      <c r="AI15" s="34"/>
      <c r="AK15" s="58"/>
      <c r="AL15" s="44"/>
      <c r="AM15" s="19"/>
      <c r="AN15" s="36"/>
      <c r="AO15" s="37"/>
      <c r="AP15" s="38"/>
      <c r="AQ15" s="42"/>
      <c r="AR15" s="38"/>
      <c r="AS15" s="42"/>
      <c r="AT15" s="38"/>
      <c r="AU15" s="42"/>
      <c r="AV15" s="42"/>
      <c r="AW15" s="37"/>
      <c r="AX15" s="38"/>
      <c r="AY15" s="42"/>
      <c r="AZ15" s="38"/>
      <c r="BA15" s="34"/>
    </row>
    <row r="16" spans="1:53" ht="20.100000000000001" customHeight="1" x14ac:dyDescent="0.2">
      <c r="A16" s="58"/>
      <c r="B16" s="44"/>
      <c r="C16" s="19"/>
      <c r="D16" s="36"/>
      <c r="E16" s="39"/>
      <c r="F16" s="36"/>
      <c r="G16" s="34"/>
      <c r="H16" s="36"/>
      <c r="I16" s="34"/>
      <c r="J16" s="36"/>
      <c r="K16" s="34"/>
      <c r="L16" s="34"/>
      <c r="M16" s="39"/>
      <c r="N16" s="36"/>
      <c r="O16" s="34"/>
      <c r="P16" s="36"/>
      <c r="Q16" s="34"/>
      <c r="R16" s="34"/>
      <c r="S16" s="58"/>
      <c r="T16" s="44"/>
      <c r="U16" s="19"/>
      <c r="V16" s="36"/>
      <c r="W16" s="39"/>
      <c r="X16" s="36"/>
      <c r="Y16" s="34"/>
      <c r="Z16" s="36"/>
      <c r="AA16" s="34"/>
      <c r="AB16" s="36"/>
      <c r="AC16" s="34"/>
      <c r="AD16" s="34"/>
      <c r="AE16" s="39"/>
      <c r="AF16" s="36"/>
      <c r="AG16" s="34"/>
      <c r="AH16" s="36"/>
      <c r="AI16" s="34"/>
      <c r="AK16" s="58"/>
      <c r="AL16" s="44"/>
      <c r="AM16" s="19"/>
      <c r="AN16" s="36"/>
      <c r="AO16" s="39"/>
      <c r="AP16" s="36"/>
      <c r="AQ16" s="34"/>
      <c r="AR16" s="36"/>
      <c r="AS16" s="34"/>
      <c r="AT16" s="36"/>
      <c r="AU16" s="34"/>
      <c r="AV16" s="34"/>
      <c r="AW16" s="39"/>
      <c r="AX16" s="36"/>
      <c r="AY16" s="34"/>
      <c r="AZ16" s="36"/>
      <c r="BA16" s="34"/>
    </row>
    <row r="17" spans="1:53" ht="20.100000000000001" customHeight="1" x14ac:dyDescent="0.2">
      <c r="A17" s="58"/>
      <c r="B17" s="44"/>
      <c r="C17" s="19"/>
      <c r="D17" s="36"/>
      <c r="E17" s="37"/>
      <c r="F17" s="38"/>
      <c r="G17" s="42"/>
      <c r="H17" s="38"/>
      <c r="I17" s="42"/>
      <c r="J17" s="38"/>
      <c r="K17" s="42"/>
      <c r="L17" s="42"/>
      <c r="M17" s="37"/>
      <c r="N17" s="38"/>
      <c r="O17" s="42"/>
      <c r="P17" s="38"/>
      <c r="Q17" s="34"/>
      <c r="R17" s="34"/>
      <c r="S17" s="58"/>
      <c r="T17" s="44"/>
      <c r="U17" s="19"/>
      <c r="V17" s="36"/>
      <c r="W17" s="37"/>
      <c r="X17" s="38"/>
      <c r="Y17" s="42"/>
      <c r="Z17" s="38"/>
      <c r="AA17" s="42"/>
      <c r="AB17" s="38"/>
      <c r="AC17" s="42"/>
      <c r="AD17" s="42"/>
      <c r="AE17" s="37"/>
      <c r="AF17" s="38"/>
      <c r="AG17" s="42"/>
      <c r="AH17" s="38"/>
      <c r="AI17" s="34"/>
      <c r="AK17" s="58"/>
      <c r="AL17" s="44"/>
      <c r="AM17" s="19"/>
      <c r="AN17" s="36"/>
      <c r="AO17" s="37"/>
      <c r="AP17" s="38"/>
      <c r="AQ17" s="42"/>
      <c r="AR17" s="38"/>
      <c r="AS17" s="42"/>
      <c r="AT17" s="38"/>
      <c r="AU17" s="42"/>
      <c r="AV17" s="42"/>
      <c r="AW17" s="37"/>
      <c r="AX17" s="38"/>
      <c r="AY17" s="42"/>
      <c r="AZ17" s="38"/>
      <c r="BA17" s="34"/>
    </row>
    <row r="18" spans="1:53" ht="20.100000000000001" customHeight="1" x14ac:dyDescent="0.2">
      <c r="A18" s="58"/>
      <c r="B18" s="44"/>
      <c r="C18" s="19"/>
      <c r="D18" s="36"/>
      <c r="E18" s="39"/>
      <c r="F18" s="36"/>
      <c r="G18" s="34"/>
      <c r="H18" s="36"/>
      <c r="I18" s="34"/>
      <c r="J18" s="36"/>
      <c r="K18" s="34"/>
      <c r="L18" s="34"/>
      <c r="M18" s="39"/>
      <c r="N18" s="36"/>
      <c r="O18" s="34"/>
      <c r="P18" s="36"/>
      <c r="Q18" s="34"/>
      <c r="R18" s="34"/>
      <c r="S18" s="58"/>
      <c r="T18" s="44"/>
      <c r="U18" s="19"/>
      <c r="V18" s="36"/>
      <c r="W18" s="39"/>
      <c r="X18" s="36"/>
      <c r="Y18" s="34"/>
      <c r="Z18" s="36"/>
      <c r="AA18" s="34"/>
      <c r="AB18" s="36"/>
      <c r="AC18" s="34"/>
      <c r="AD18" s="34"/>
      <c r="AE18" s="39"/>
      <c r="AF18" s="36"/>
      <c r="AG18" s="34"/>
      <c r="AH18" s="36"/>
      <c r="AI18" s="34"/>
      <c r="AK18" s="58"/>
      <c r="AL18" s="44"/>
      <c r="AM18" s="19"/>
      <c r="AN18" s="36"/>
      <c r="AO18" s="39"/>
      <c r="AP18" s="36"/>
      <c r="AQ18" s="34"/>
      <c r="AR18" s="36"/>
      <c r="AS18" s="34"/>
      <c r="AT18" s="36"/>
      <c r="AU18" s="34"/>
      <c r="AV18" s="34"/>
      <c r="AW18" s="39"/>
      <c r="AX18" s="36"/>
      <c r="AY18" s="34"/>
      <c r="AZ18" s="36"/>
      <c r="BA18" s="34"/>
    </row>
    <row r="19" spans="1:53" ht="20.100000000000001" customHeight="1" x14ac:dyDescent="0.2">
      <c r="A19" s="58"/>
      <c r="B19" s="44"/>
      <c r="C19" s="19"/>
      <c r="D19" s="36"/>
      <c r="E19" s="37"/>
      <c r="F19" s="38"/>
      <c r="G19" s="42"/>
      <c r="H19" s="38"/>
      <c r="I19" s="42"/>
      <c r="J19" s="38"/>
      <c r="K19" s="42"/>
      <c r="L19" s="42"/>
      <c r="M19" s="37"/>
      <c r="N19" s="38"/>
      <c r="O19" s="42"/>
      <c r="P19" s="38"/>
      <c r="Q19" s="34"/>
      <c r="R19" s="34"/>
      <c r="S19" s="58"/>
      <c r="T19" s="44"/>
      <c r="U19" s="19"/>
      <c r="V19" s="36"/>
      <c r="W19" s="37"/>
      <c r="X19" s="38"/>
      <c r="Y19" s="42"/>
      <c r="Z19" s="38"/>
      <c r="AA19" s="42"/>
      <c r="AB19" s="38"/>
      <c r="AC19" s="42"/>
      <c r="AD19" s="42"/>
      <c r="AE19" s="37"/>
      <c r="AF19" s="38"/>
      <c r="AG19" s="42"/>
      <c r="AH19" s="38"/>
      <c r="AI19" s="34"/>
      <c r="AK19" s="58"/>
      <c r="AL19" s="44"/>
      <c r="AM19" s="19"/>
      <c r="AN19" s="36"/>
      <c r="AO19" s="37"/>
      <c r="AP19" s="38"/>
      <c r="AQ19" s="42"/>
      <c r="AR19" s="38"/>
      <c r="AS19" s="42"/>
      <c r="AT19" s="38"/>
      <c r="AU19" s="42"/>
      <c r="AV19" s="42"/>
      <c r="AW19" s="37"/>
      <c r="AX19" s="38"/>
      <c r="AY19" s="42"/>
      <c r="AZ19" s="38"/>
      <c r="BA19" s="34"/>
    </row>
    <row r="20" spans="1:53" ht="20.100000000000001" customHeight="1" x14ac:dyDescent="0.2">
      <c r="A20" s="58"/>
      <c r="B20" s="44"/>
      <c r="C20" s="19"/>
      <c r="D20" s="36"/>
      <c r="E20" s="39"/>
      <c r="F20" s="36"/>
      <c r="G20" s="34"/>
      <c r="H20" s="36"/>
      <c r="I20" s="34"/>
      <c r="J20" s="36"/>
      <c r="K20" s="34"/>
      <c r="L20" s="34"/>
      <c r="M20" s="39"/>
      <c r="N20" s="36"/>
      <c r="O20" s="34"/>
      <c r="P20" s="36"/>
      <c r="Q20" s="34"/>
      <c r="R20" s="34"/>
      <c r="S20" s="58"/>
      <c r="T20" s="44"/>
      <c r="U20" s="19"/>
      <c r="V20" s="36"/>
      <c r="W20" s="39"/>
      <c r="X20" s="36"/>
      <c r="Y20" s="34"/>
      <c r="Z20" s="36"/>
      <c r="AA20" s="34"/>
      <c r="AB20" s="36"/>
      <c r="AC20" s="34"/>
      <c r="AD20" s="34"/>
      <c r="AE20" s="39"/>
      <c r="AF20" s="36"/>
      <c r="AG20" s="34"/>
      <c r="AH20" s="36"/>
      <c r="AI20" s="34"/>
      <c r="AK20" s="58"/>
      <c r="AL20" s="44"/>
      <c r="AM20" s="19"/>
      <c r="AN20" s="36"/>
      <c r="AO20" s="39"/>
      <c r="AP20" s="36"/>
      <c r="AQ20" s="34"/>
      <c r="AR20" s="36"/>
      <c r="AS20" s="34"/>
      <c r="AT20" s="36"/>
      <c r="AU20" s="34"/>
      <c r="AV20" s="34"/>
      <c r="AW20" s="39"/>
      <c r="AX20" s="36"/>
      <c r="AY20" s="34"/>
      <c r="AZ20" s="36"/>
      <c r="BA20" s="34"/>
    </row>
    <row r="21" spans="1:53" ht="20.100000000000001" customHeight="1" x14ac:dyDescent="0.2">
      <c r="A21" s="58"/>
      <c r="B21" s="44"/>
      <c r="C21" s="19"/>
      <c r="D21" s="36"/>
      <c r="E21" s="37"/>
      <c r="F21" s="38"/>
      <c r="G21" s="42"/>
      <c r="H21" s="38"/>
      <c r="I21" s="42"/>
      <c r="J21" s="38"/>
      <c r="K21" s="42"/>
      <c r="L21" s="42"/>
      <c r="M21" s="37"/>
      <c r="N21" s="38"/>
      <c r="O21" s="42"/>
      <c r="P21" s="38"/>
      <c r="Q21" s="34"/>
      <c r="R21" s="34"/>
      <c r="S21" s="58"/>
      <c r="T21" s="44"/>
      <c r="U21" s="19"/>
      <c r="V21" s="36"/>
      <c r="W21" s="37"/>
      <c r="X21" s="38"/>
      <c r="Y21" s="42"/>
      <c r="Z21" s="38"/>
      <c r="AA21" s="42"/>
      <c r="AB21" s="38"/>
      <c r="AC21" s="42"/>
      <c r="AD21" s="42"/>
      <c r="AE21" s="37"/>
      <c r="AF21" s="38"/>
      <c r="AG21" s="42"/>
      <c r="AH21" s="38"/>
      <c r="AI21" s="34"/>
      <c r="AK21" s="58"/>
      <c r="AL21" s="44"/>
      <c r="AM21" s="19"/>
      <c r="AN21" s="36"/>
      <c r="AO21" s="37"/>
      <c r="AP21" s="38"/>
      <c r="AQ21" s="42"/>
      <c r="AR21" s="38"/>
      <c r="AS21" s="42"/>
      <c r="AT21" s="38"/>
      <c r="AU21" s="42"/>
      <c r="AV21" s="42"/>
      <c r="AW21" s="37"/>
      <c r="AX21" s="38"/>
      <c r="AY21" s="42"/>
      <c r="AZ21" s="38"/>
      <c r="BA21" s="34"/>
    </row>
    <row r="22" spans="1:53" ht="20.100000000000001" customHeight="1" x14ac:dyDescent="0.2">
      <c r="A22" s="58"/>
      <c r="B22" s="44"/>
      <c r="C22" s="19"/>
      <c r="D22" s="36"/>
      <c r="E22" s="39"/>
      <c r="F22" s="36"/>
      <c r="G22" s="34"/>
      <c r="H22" s="36"/>
      <c r="I22" s="34"/>
      <c r="J22" s="36"/>
      <c r="K22" s="34"/>
      <c r="L22" s="34"/>
      <c r="M22" s="39"/>
      <c r="N22" s="36"/>
      <c r="O22" s="34"/>
      <c r="P22" s="36"/>
      <c r="Q22" s="34"/>
      <c r="R22" s="34"/>
      <c r="S22" s="58"/>
      <c r="T22" s="44"/>
      <c r="U22" s="19"/>
      <c r="V22" s="36"/>
      <c r="W22" s="39"/>
      <c r="X22" s="36"/>
      <c r="Y22" s="34"/>
      <c r="Z22" s="36"/>
      <c r="AA22" s="34"/>
      <c r="AB22" s="36"/>
      <c r="AC22" s="34"/>
      <c r="AD22" s="34"/>
      <c r="AE22" s="39"/>
      <c r="AF22" s="36"/>
      <c r="AG22" s="34"/>
      <c r="AH22" s="36"/>
      <c r="AI22" s="34"/>
      <c r="AK22" s="58"/>
      <c r="AL22" s="44"/>
      <c r="AM22" s="19"/>
      <c r="AN22" s="36"/>
      <c r="AO22" s="39"/>
      <c r="AP22" s="36"/>
      <c r="AQ22" s="34"/>
      <c r="AR22" s="36"/>
      <c r="AS22" s="34"/>
      <c r="AT22" s="36"/>
      <c r="AU22" s="34"/>
      <c r="AV22" s="34"/>
      <c r="AW22" s="39"/>
      <c r="AX22" s="36"/>
      <c r="AY22" s="34"/>
      <c r="AZ22" s="36"/>
      <c r="BA22" s="34"/>
    </row>
    <row r="23" spans="1:53" ht="20.100000000000001" customHeight="1" x14ac:dyDescent="0.2">
      <c r="A23" s="58"/>
      <c r="B23" s="44"/>
      <c r="C23" s="19"/>
      <c r="D23" s="36"/>
      <c r="E23" s="37"/>
      <c r="F23" s="38"/>
      <c r="G23" s="42"/>
      <c r="H23" s="38"/>
      <c r="I23" s="42"/>
      <c r="J23" s="38"/>
      <c r="K23" s="42"/>
      <c r="L23" s="42"/>
      <c r="M23" s="37"/>
      <c r="N23" s="38"/>
      <c r="O23" s="42"/>
      <c r="P23" s="38"/>
      <c r="Q23" s="34"/>
      <c r="R23" s="34"/>
      <c r="S23" s="58"/>
      <c r="T23" s="44"/>
      <c r="U23" s="19"/>
      <c r="V23" s="36"/>
      <c r="W23" s="37"/>
      <c r="X23" s="38"/>
      <c r="Y23" s="42"/>
      <c r="Z23" s="38"/>
      <c r="AA23" s="42"/>
      <c r="AB23" s="38"/>
      <c r="AC23" s="42"/>
      <c r="AD23" s="42"/>
      <c r="AE23" s="37"/>
      <c r="AF23" s="38"/>
      <c r="AG23" s="42"/>
      <c r="AH23" s="38"/>
      <c r="AI23" s="34"/>
      <c r="AK23" s="58"/>
      <c r="AL23" s="44"/>
      <c r="AM23" s="19"/>
      <c r="AN23" s="36"/>
      <c r="AO23" s="37"/>
      <c r="AP23" s="38"/>
      <c r="AQ23" s="42"/>
      <c r="AR23" s="38"/>
      <c r="AS23" s="42"/>
      <c r="AT23" s="38"/>
      <c r="AU23" s="42"/>
      <c r="AV23" s="42"/>
      <c r="AW23" s="37"/>
      <c r="AX23" s="38"/>
      <c r="AY23" s="42"/>
      <c r="AZ23" s="38"/>
      <c r="BA23" s="34"/>
    </row>
    <row r="24" spans="1:53" ht="20.100000000000001" customHeight="1" x14ac:dyDescent="0.2">
      <c r="A24" s="58"/>
      <c r="B24" s="44"/>
      <c r="C24" s="19"/>
      <c r="D24" s="36"/>
      <c r="E24" s="39"/>
      <c r="F24" s="36"/>
      <c r="G24" s="34"/>
      <c r="H24" s="36"/>
      <c r="I24" s="34"/>
      <c r="J24" s="36"/>
      <c r="K24" s="34"/>
      <c r="L24" s="34"/>
      <c r="M24" s="39"/>
      <c r="N24" s="36"/>
      <c r="O24" s="34"/>
      <c r="P24" s="36"/>
      <c r="Q24" s="34"/>
      <c r="R24" s="34"/>
      <c r="S24" s="58"/>
      <c r="T24" s="44"/>
      <c r="U24" s="19"/>
      <c r="V24" s="36"/>
      <c r="W24" s="39"/>
      <c r="X24" s="36"/>
      <c r="Y24" s="34"/>
      <c r="Z24" s="36"/>
      <c r="AA24" s="34"/>
      <c r="AB24" s="36"/>
      <c r="AC24" s="34"/>
      <c r="AD24" s="34"/>
      <c r="AE24" s="39"/>
      <c r="AF24" s="36"/>
      <c r="AG24" s="34"/>
      <c r="AH24" s="36"/>
      <c r="AI24" s="34"/>
      <c r="AK24" s="58"/>
      <c r="AL24" s="44"/>
      <c r="AM24" s="19"/>
      <c r="AN24" s="36"/>
      <c r="AO24" s="39"/>
      <c r="AP24" s="36"/>
      <c r="AQ24" s="34"/>
      <c r="AR24" s="36"/>
      <c r="AS24" s="34"/>
      <c r="AT24" s="36"/>
      <c r="AU24" s="34"/>
      <c r="AV24" s="34"/>
      <c r="AW24" s="39"/>
      <c r="AX24" s="36"/>
      <c r="AY24" s="34"/>
      <c r="AZ24" s="36"/>
      <c r="BA24" s="34"/>
    </row>
    <row r="25" spans="1:53" ht="20.100000000000001" customHeight="1" x14ac:dyDescent="0.2">
      <c r="A25" s="58"/>
      <c r="B25" s="44"/>
      <c r="C25" s="19"/>
      <c r="D25" s="36"/>
      <c r="E25" s="37"/>
      <c r="F25" s="38"/>
      <c r="G25" s="42"/>
      <c r="H25" s="38"/>
      <c r="I25" s="42"/>
      <c r="J25" s="38"/>
      <c r="K25" s="42"/>
      <c r="L25" s="42"/>
      <c r="M25" s="37"/>
      <c r="N25" s="38"/>
      <c r="O25" s="42"/>
      <c r="P25" s="38"/>
      <c r="Q25" s="34"/>
      <c r="R25" s="34"/>
      <c r="S25" s="58"/>
      <c r="T25" s="44"/>
      <c r="U25" s="19"/>
      <c r="V25" s="36"/>
      <c r="W25" s="37"/>
      <c r="X25" s="38"/>
      <c r="Y25" s="42"/>
      <c r="Z25" s="38"/>
      <c r="AA25" s="42"/>
      <c r="AB25" s="38"/>
      <c r="AC25" s="42"/>
      <c r="AD25" s="42"/>
      <c r="AE25" s="37"/>
      <c r="AF25" s="38"/>
      <c r="AG25" s="42"/>
      <c r="AH25" s="38"/>
      <c r="AI25" s="34"/>
      <c r="AK25" s="58"/>
      <c r="AL25" s="44"/>
      <c r="AM25" s="19"/>
      <c r="AN25" s="36"/>
      <c r="AO25" s="37"/>
      <c r="AP25" s="38"/>
      <c r="AQ25" s="42"/>
      <c r="AR25" s="38"/>
      <c r="AS25" s="42"/>
      <c r="AT25" s="38"/>
      <c r="AU25" s="42"/>
      <c r="AV25" s="42"/>
      <c r="AW25" s="37"/>
      <c r="AX25" s="38"/>
      <c r="AY25" s="42"/>
      <c r="AZ25" s="38"/>
      <c r="BA25" s="34"/>
    </row>
    <row r="26" spans="1:53" ht="20.100000000000001" customHeight="1" x14ac:dyDescent="0.2">
      <c r="A26" s="58"/>
      <c r="B26" s="44"/>
      <c r="C26" s="19"/>
      <c r="D26" s="36"/>
      <c r="E26" s="37"/>
      <c r="F26" s="38"/>
      <c r="G26" s="42"/>
      <c r="H26" s="38"/>
      <c r="I26" s="42"/>
      <c r="J26" s="38"/>
      <c r="K26" s="42"/>
      <c r="L26" s="42"/>
      <c r="M26" s="37"/>
      <c r="N26" s="38"/>
      <c r="O26" s="42"/>
      <c r="P26" s="38"/>
      <c r="Q26" s="34"/>
      <c r="R26" s="34"/>
      <c r="S26" s="58"/>
      <c r="T26" s="44"/>
      <c r="U26" s="19"/>
      <c r="V26" s="36"/>
      <c r="W26" s="37"/>
      <c r="X26" s="38"/>
      <c r="Y26" s="42"/>
      <c r="Z26" s="38"/>
      <c r="AA26" s="42"/>
      <c r="AB26" s="38"/>
      <c r="AC26" s="42"/>
      <c r="AD26" s="42"/>
      <c r="AE26" s="37"/>
      <c r="AF26" s="38"/>
      <c r="AG26" s="42"/>
      <c r="AH26" s="38"/>
      <c r="AI26" s="34"/>
      <c r="AK26" s="58"/>
      <c r="AL26" s="44"/>
      <c r="AM26" s="19"/>
      <c r="AN26" s="36"/>
      <c r="AO26" s="37"/>
      <c r="AP26" s="38"/>
      <c r="AQ26" s="42"/>
      <c r="AR26" s="38"/>
      <c r="AS26" s="42"/>
      <c r="AT26" s="38"/>
      <c r="AU26" s="42"/>
      <c r="AV26" s="42"/>
      <c r="AW26" s="37"/>
      <c r="AX26" s="38"/>
      <c r="AY26" s="42"/>
      <c r="AZ26" s="38"/>
      <c r="BA26" s="34"/>
    </row>
    <row r="27" spans="1:53" ht="20.100000000000001" customHeight="1" x14ac:dyDescent="0.2">
      <c r="A27" s="58"/>
      <c r="B27" s="44"/>
      <c r="C27" s="19"/>
      <c r="D27" s="36"/>
      <c r="E27" s="39"/>
      <c r="F27" s="36"/>
      <c r="G27" s="34"/>
      <c r="H27" s="36"/>
      <c r="I27" s="34"/>
      <c r="J27" s="36"/>
      <c r="K27" s="34"/>
      <c r="L27" s="34"/>
      <c r="M27" s="39"/>
      <c r="N27" s="36"/>
      <c r="O27" s="34"/>
      <c r="P27" s="36"/>
      <c r="Q27" s="34"/>
      <c r="R27" s="34"/>
      <c r="S27" s="58"/>
      <c r="T27" s="44"/>
      <c r="U27" s="19"/>
      <c r="V27" s="36"/>
      <c r="W27" s="39"/>
      <c r="X27" s="36"/>
      <c r="Y27" s="34"/>
      <c r="Z27" s="36"/>
      <c r="AA27" s="34"/>
      <c r="AB27" s="36"/>
      <c r="AC27" s="34"/>
      <c r="AD27" s="34"/>
      <c r="AE27" s="39"/>
      <c r="AF27" s="36"/>
      <c r="AG27" s="34"/>
      <c r="AH27" s="36"/>
      <c r="AI27" s="34"/>
      <c r="AK27" s="58"/>
      <c r="AL27" s="44"/>
      <c r="AM27" s="19"/>
      <c r="AN27" s="36"/>
      <c r="AO27" s="39"/>
      <c r="AP27" s="36"/>
      <c r="AQ27" s="34"/>
      <c r="AR27" s="36"/>
      <c r="AS27" s="34"/>
      <c r="AT27" s="36"/>
      <c r="AU27" s="34"/>
      <c r="AV27" s="34"/>
      <c r="AW27" s="39"/>
      <c r="AX27" s="36"/>
      <c r="AY27" s="34"/>
      <c r="AZ27" s="36"/>
      <c r="BA27" s="34"/>
    </row>
    <row r="28" spans="1:53" ht="20.100000000000001" customHeight="1" x14ac:dyDescent="0.2">
      <c r="A28" s="58"/>
      <c r="B28" s="44"/>
      <c r="C28" s="19"/>
      <c r="D28" s="36"/>
      <c r="E28" s="37"/>
      <c r="F28" s="38"/>
      <c r="G28" s="42"/>
      <c r="H28" s="38"/>
      <c r="I28" s="42"/>
      <c r="J28" s="38"/>
      <c r="K28" s="42"/>
      <c r="L28" s="42"/>
      <c r="M28" s="37"/>
      <c r="N28" s="38"/>
      <c r="O28" s="42"/>
      <c r="P28" s="38"/>
      <c r="Q28" s="34"/>
      <c r="R28" s="34"/>
      <c r="S28" s="58"/>
      <c r="T28" s="44"/>
      <c r="U28" s="19"/>
      <c r="V28" s="36"/>
      <c r="W28" s="37"/>
      <c r="X28" s="38"/>
      <c r="Y28" s="42"/>
      <c r="Z28" s="38"/>
      <c r="AA28" s="42"/>
      <c r="AB28" s="38"/>
      <c r="AC28" s="42"/>
      <c r="AD28" s="42"/>
      <c r="AE28" s="37"/>
      <c r="AF28" s="38"/>
      <c r="AG28" s="42"/>
      <c r="AH28" s="38"/>
      <c r="AI28" s="34"/>
      <c r="AK28" s="58"/>
      <c r="AL28" s="44"/>
      <c r="AM28" s="19"/>
      <c r="AN28" s="36"/>
      <c r="AO28" s="37"/>
      <c r="AP28" s="38"/>
      <c r="AQ28" s="42"/>
      <c r="AR28" s="38"/>
      <c r="AS28" s="42"/>
      <c r="AT28" s="38"/>
      <c r="AU28" s="42"/>
      <c r="AV28" s="42"/>
      <c r="AW28" s="37"/>
      <c r="AX28" s="38"/>
      <c r="AY28" s="42"/>
      <c r="AZ28" s="38"/>
      <c r="BA28" s="34"/>
    </row>
    <row r="29" spans="1:53" ht="20.100000000000001" customHeight="1" x14ac:dyDescent="0.2">
      <c r="A29" s="58"/>
      <c r="B29" s="44"/>
      <c r="C29" s="19"/>
      <c r="D29" s="36"/>
      <c r="E29" s="37"/>
      <c r="F29" s="38"/>
      <c r="G29" s="42"/>
      <c r="H29" s="38"/>
      <c r="I29" s="42"/>
      <c r="J29" s="38"/>
      <c r="K29" s="42"/>
      <c r="L29" s="42"/>
      <c r="M29" s="37"/>
      <c r="N29" s="38"/>
      <c r="O29" s="42"/>
      <c r="P29" s="38"/>
      <c r="Q29" s="34"/>
      <c r="R29" s="34"/>
      <c r="S29" s="58"/>
      <c r="T29" s="44"/>
      <c r="U29" s="19"/>
      <c r="V29" s="36"/>
      <c r="W29" s="37"/>
      <c r="X29" s="38"/>
      <c r="Y29" s="42"/>
      <c r="Z29" s="38"/>
      <c r="AA29" s="42"/>
      <c r="AB29" s="38"/>
      <c r="AC29" s="42"/>
      <c r="AD29" s="42"/>
      <c r="AE29" s="37"/>
      <c r="AF29" s="38"/>
      <c r="AG29" s="42"/>
      <c r="AH29" s="38"/>
      <c r="AI29" s="34"/>
      <c r="AK29" s="58"/>
      <c r="AL29" s="44"/>
      <c r="AM29" s="19"/>
      <c r="AN29" s="36"/>
      <c r="AO29" s="37"/>
      <c r="AP29" s="38"/>
      <c r="AQ29" s="42"/>
      <c r="AR29" s="38"/>
      <c r="AS29" s="42"/>
      <c r="AT29" s="38"/>
      <c r="AU29" s="42"/>
      <c r="AV29" s="42"/>
      <c r="AW29" s="37"/>
      <c r="AX29" s="38"/>
      <c r="AY29" s="42"/>
      <c r="AZ29" s="38"/>
      <c r="BA29" s="34"/>
    </row>
    <row r="30" spans="1:53" ht="20.100000000000001" customHeight="1" x14ac:dyDescent="0.2">
      <c r="A30" s="58"/>
      <c r="B30" s="44"/>
      <c r="C30" s="19"/>
      <c r="D30" s="36"/>
      <c r="E30" s="39"/>
      <c r="F30" s="36"/>
      <c r="G30" s="34"/>
      <c r="H30" s="36"/>
      <c r="I30" s="34"/>
      <c r="J30" s="36"/>
      <c r="K30" s="34"/>
      <c r="L30" s="34"/>
      <c r="M30" s="39"/>
      <c r="N30" s="36"/>
      <c r="O30" s="34"/>
      <c r="P30" s="36"/>
      <c r="Q30" s="34"/>
      <c r="R30" s="34"/>
      <c r="S30" s="58"/>
      <c r="T30" s="44"/>
      <c r="U30" s="19"/>
      <c r="V30" s="36"/>
      <c r="W30" s="39"/>
      <c r="X30" s="36"/>
      <c r="Y30" s="34"/>
      <c r="Z30" s="36"/>
      <c r="AA30" s="34"/>
      <c r="AB30" s="36"/>
      <c r="AC30" s="34"/>
      <c r="AD30" s="34"/>
      <c r="AE30" s="39"/>
      <c r="AF30" s="36"/>
      <c r="AG30" s="34"/>
      <c r="AH30" s="36"/>
      <c r="AI30" s="34"/>
      <c r="AK30" s="58"/>
      <c r="AL30" s="44"/>
      <c r="AM30" s="19"/>
      <c r="AN30" s="36"/>
      <c r="AO30" s="39"/>
      <c r="AP30" s="36"/>
      <c r="AQ30" s="34"/>
      <c r="AR30" s="36"/>
      <c r="AS30" s="34"/>
      <c r="AT30" s="36"/>
      <c r="AU30" s="34"/>
      <c r="AV30" s="34"/>
      <c r="AW30" s="39"/>
      <c r="AX30" s="36"/>
      <c r="AY30" s="34"/>
      <c r="AZ30" s="36"/>
      <c r="BA30" s="34"/>
    </row>
    <row r="31" spans="1:53" ht="20.100000000000001" customHeight="1" x14ac:dyDescent="0.2">
      <c r="A31" s="58"/>
      <c r="B31" s="44"/>
      <c r="C31" s="19"/>
      <c r="D31" s="36"/>
      <c r="E31" s="37"/>
      <c r="F31" s="38"/>
      <c r="G31" s="42"/>
      <c r="H31" s="38"/>
      <c r="I31" s="42"/>
      <c r="J31" s="38"/>
      <c r="K31" s="42"/>
      <c r="L31" s="42"/>
      <c r="M31" s="37"/>
      <c r="N31" s="38"/>
      <c r="O31" s="42"/>
      <c r="P31" s="38"/>
      <c r="Q31" s="34"/>
      <c r="R31" s="34"/>
      <c r="S31" s="58"/>
      <c r="T31" s="44"/>
      <c r="U31" s="19"/>
      <c r="V31" s="36"/>
      <c r="W31" s="37"/>
      <c r="X31" s="38"/>
      <c r="Y31" s="42"/>
      <c r="Z31" s="38"/>
      <c r="AA31" s="42"/>
      <c r="AB31" s="38"/>
      <c r="AC31" s="42"/>
      <c r="AD31" s="42"/>
      <c r="AE31" s="37"/>
      <c r="AF31" s="38"/>
      <c r="AG31" s="42"/>
      <c r="AH31" s="38"/>
      <c r="AI31" s="34"/>
      <c r="AK31" s="58"/>
      <c r="AL31" s="44"/>
      <c r="AM31" s="19"/>
      <c r="AN31" s="36"/>
      <c r="AO31" s="37"/>
      <c r="AP31" s="38"/>
      <c r="AQ31" s="42"/>
      <c r="AR31" s="38"/>
      <c r="AS31" s="42"/>
      <c r="AT31" s="38"/>
      <c r="AU31" s="42"/>
      <c r="AV31" s="42"/>
      <c r="AW31" s="37"/>
      <c r="AX31" s="38"/>
      <c r="AY31" s="42"/>
      <c r="AZ31" s="38"/>
      <c r="BA31" s="34"/>
    </row>
    <row r="32" spans="1:53" ht="20.100000000000001" customHeight="1" x14ac:dyDescent="0.2">
      <c r="A32" s="58"/>
      <c r="B32" s="44"/>
      <c r="C32" s="19"/>
      <c r="D32" s="36"/>
      <c r="E32" s="39"/>
      <c r="F32" s="36"/>
      <c r="G32" s="34"/>
      <c r="H32" s="36"/>
      <c r="I32" s="34"/>
      <c r="J32" s="36"/>
      <c r="K32" s="34"/>
      <c r="L32" s="34"/>
      <c r="M32" s="39"/>
      <c r="N32" s="36"/>
      <c r="O32" s="34"/>
      <c r="P32" s="36"/>
      <c r="Q32" s="34"/>
      <c r="R32" s="34"/>
      <c r="S32" s="58"/>
      <c r="T32" s="44"/>
      <c r="U32" s="19"/>
      <c r="V32" s="36"/>
      <c r="W32" s="39"/>
      <c r="X32" s="36"/>
      <c r="Y32" s="34"/>
      <c r="Z32" s="36"/>
      <c r="AA32" s="34"/>
      <c r="AB32" s="36"/>
      <c r="AC32" s="34"/>
      <c r="AD32" s="34"/>
      <c r="AE32" s="39"/>
      <c r="AF32" s="36"/>
      <c r="AG32" s="34"/>
      <c r="AH32" s="36"/>
      <c r="AI32" s="34"/>
      <c r="AK32" s="58"/>
      <c r="AL32" s="44"/>
      <c r="AM32" s="19"/>
      <c r="AN32" s="36"/>
      <c r="AO32" s="39"/>
      <c r="AP32" s="36"/>
      <c r="AQ32" s="34"/>
      <c r="AR32" s="36"/>
      <c r="AS32" s="34"/>
      <c r="AT32" s="36"/>
      <c r="AU32" s="34"/>
      <c r="AV32" s="34"/>
      <c r="AW32" s="39"/>
      <c r="AX32" s="36"/>
      <c r="AY32" s="34"/>
      <c r="AZ32" s="36"/>
      <c r="BA32" s="34"/>
    </row>
    <row r="33" spans="1:55" ht="20.100000000000001" customHeight="1" x14ac:dyDescent="0.2">
      <c r="A33" s="58"/>
      <c r="B33" s="44"/>
      <c r="C33" s="19"/>
      <c r="D33" s="36"/>
      <c r="E33" s="37"/>
      <c r="F33" s="38"/>
      <c r="G33" s="42"/>
      <c r="H33" s="38"/>
      <c r="I33" s="42"/>
      <c r="J33" s="38"/>
      <c r="K33" s="42"/>
      <c r="L33" s="42"/>
      <c r="M33" s="37"/>
      <c r="N33" s="38"/>
      <c r="O33" s="42"/>
      <c r="P33" s="38"/>
      <c r="Q33" s="34"/>
      <c r="R33" s="34"/>
      <c r="S33" s="58"/>
      <c r="T33" s="44"/>
      <c r="U33" s="19"/>
      <c r="V33" s="36"/>
      <c r="W33" s="37"/>
      <c r="X33" s="38"/>
      <c r="Y33" s="42"/>
      <c r="Z33" s="38"/>
      <c r="AA33" s="42"/>
      <c r="AB33" s="38"/>
      <c r="AC33" s="42"/>
      <c r="AD33" s="42"/>
      <c r="AE33" s="37"/>
      <c r="AF33" s="38"/>
      <c r="AG33" s="42"/>
      <c r="AH33" s="38"/>
      <c r="AI33" s="34"/>
      <c r="AK33" s="58"/>
      <c r="AL33" s="44"/>
      <c r="AM33" s="19"/>
      <c r="AN33" s="36"/>
      <c r="AO33" s="37"/>
      <c r="AP33" s="38"/>
      <c r="AQ33" s="42"/>
      <c r="AR33" s="38"/>
      <c r="AS33" s="42"/>
      <c r="AT33" s="38"/>
      <c r="AU33" s="42"/>
      <c r="AV33" s="42"/>
      <c r="AW33" s="37"/>
      <c r="AX33" s="38"/>
      <c r="AY33" s="42"/>
      <c r="AZ33" s="38"/>
      <c r="BA33" s="34"/>
    </row>
    <row r="34" spans="1:55" ht="20.100000000000001" customHeight="1" x14ac:dyDescent="0.2">
      <c r="A34" s="58"/>
      <c r="B34" s="44"/>
      <c r="C34" s="19"/>
      <c r="D34" s="36"/>
      <c r="E34" s="43"/>
      <c r="F34" s="36"/>
      <c r="G34" s="34"/>
      <c r="H34" s="36"/>
      <c r="I34" s="34"/>
      <c r="J34" s="36"/>
      <c r="K34" s="34"/>
      <c r="L34" s="34"/>
      <c r="M34" s="39"/>
      <c r="N34" s="36"/>
      <c r="O34" s="34"/>
      <c r="P34" s="36"/>
      <c r="Q34" s="34"/>
      <c r="R34" s="34"/>
      <c r="S34" s="58"/>
      <c r="T34" s="44"/>
      <c r="U34" s="19"/>
      <c r="V34" s="36"/>
      <c r="W34" s="43"/>
      <c r="X34" s="36"/>
      <c r="Y34" s="34"/>
      <c r="Z34" s="36"/>
      <c r="AA34" s="34"/>
      <c r="AB34" s="36"/>
      <c r="AC34" s="34"/>
      <c r="AD34" s="34"/>
      <c r="AE34" s="39"/>
      <c r="AF34" s="36"/>
      <c r="AG34" s="34"/>
      <c r="AH34" s="36"/>
      <c r="AI34" s="34"/>
      <c r="AK34" s="58"/>
      <c r="AL34" s="44"/>
      <c r="AM34" s="19"/>
      <c r="AN34" s="36"/>
      <c r="AO34" s="43"/>
      <c r="AP34" s="36"/>
      <c r="AQ34" s="34"/>
      <c r="AR34" s="36"/>
      <c r="AS34" s="34"/>
      <c r="AT34" s="36"/>
      <c r="AU34" s="34"/>
      <c r="AV34" s="34"/>
      <c r="AW34" s="39"/>
      <c r="AX34" s="36"/>
      <c r="AY34" s="34"/>
      <c r="AZ34" s="36"/>
      <c r="BA34" s="34"/>
    </row>
    <row r="35" spans="1:55" ht="20.100000000000001" customHeight="1" x14ac:dyDescent="0.2">
      <c r="A35" s="58"/>
      <c r="B35" s="44"/>
      <c r="C35" s="19"/>
      <c r="D35" s="36"/>
      <c r="E35" s="39"/>
      <c r="F35" s="38"/>
      <c r="G35" s="42"/>
      <c r="H35" s="38"/>
      <c r="I35" s="42"/>
      <c r="J35" s="38"/>
      <c r="K35" s="42"/>
      <c r="L35" s="42"/>
      <c r="M35" s="37"/>
      <c r="N35" s="38"/>
      <c r="O35" s="42"/>
      <c r="P35" s="38"/>
      <c r="Q35" s="34"/>
      <c r="R35" s="34"/>
      <c r="S35" s="58"/>
      <c r="T35" s="44"/>
      <c r="U35" s="19"/>
      <c r="V35" s="36"/>
      <c r="W35" s="39"/>
      <c r="X35" s="38"/>
      <c r="Y35" s="42"/>
      <c r="Z35" s="38"/>
      <c r="AA35" s="42"/>
      <c r="AB35" s="38"/>
      <c r="AC35" s="42"/>
      <c r="AD35" s="42"/>
      <c r="AE35" s="37"/>
      <c r="AF35" s="38"/>
      <c r="AG35" s="42"/>
      <c r="AH35" s="38"/>
      <c r="AI35" s="34"/>
      <c r="AK35" s="58"/>
      <c r="AL35" s="44"/>
      <c r="AM35" s="19"/>
      <c r="AN35" s="36"/>
      <c r="AO35" s="39"/>
      <c r="AP35" s="38"/>
      <c r="AQ35" s="42"/>
      <c r="AR35" s="38"/>
      <c r="AS35" s="42"/>
      <c r="AT35" s="38"/>
      <c r="AU35" s="42"/>
      <c r="AV35" s="42"/>
      <c r="AW35" s="37"/>
      <c r="AX35" s="38"/>
      <c r="AY35" s="42"/>
      <c r="AZ35" s="38"/>
      <c r="BA35" s="34"/>
    </row>
    <row r="36" spans="1:55" ht="20.100000000000001" customHeight="1" x14ac:dyDescent="0.2">
      <c r="A36" s="58"/>
      <c r="B36" s="44"/>
      <c r="C36" s="19"/>
      <c r="D36" s="36"/>
      <c r="E36" s="41"/>
      <c r="F36" s="36"/>
      <c r="G36" s="34"/>
      <c r="H36" s="36"/>
      <c r="I36" s="34"/>
      <c r="J36" s="36"/>
      <c r="K36" s="34"/>
      <c r="L36" s="34"/>
      <c r="M36" s="39"/>
      <c r="N36" s="36"/>
      <c r="O36" s="34"/>
      <c r="P36" s="36"/>
      <c r="Q36" s="34"/>
      <c r="R36" s="34"/>
      <c r="S36" s="58"/>
      <c r="T36" s="44"/>
      <c r="U36" s="19"/>
      <c r="V36" s="36"/>
      <c r="W36" s="41"/>
      <c r="X36" s="36"/>
      <c r="Y36" s="34"/>
      <c r="Z36" s="36"/>
      <c r="AA36" s="34"/>
      <c r="AB36" s="36"/>
      <c r="AC36" s="34"/>
      <c r="AD36" s="34"/>
      <c r="AE36" s="39"/>
      <c r="AF36" s="36"/>
      <c r="AG36" s="34"/>
      <c r="AH36" s="36"/>
      <c r="AI36" s="34"/>
      <c r="AK36" s="58"/>
      <c r="AL36" s="44"/>
      <c r="AM36" s="19"/>
      <c r="AN36" s="36"/>
      <c r="AO36" s="41"/>
      <c r="AP36" s="36"/>
      <c r="AQ36" s="34"/>
      <c r="AR36" s="36"/>
      <c r="AS36" s="34"/>
      <c r="AT36" s="36"/>
      <c r="AU36" s="34"/>
      <c r="AV36" s="34"/>
      <c r="AW36" s="39"/>
      <c r="AX36" s="36"/>
      <c r="AY36" s="34"/>
      <c r="AZ36" s="36"/>
      <c r="BA36" s="34"/>
    </row>
    <row r="37" spans="1:55" ht="20.100000000000001" customHeight="1" x14ac:dyDescent="0.2">
      <c r="A37" s="58"/>
      <c r="B37" s="44"/>
      <c r="C37" s="19"/>
      <c r="D37" s="36"/>
      <c r="E37" s="37"/>
      <c r="F37" s="38"/>
      <c r="G37" s="42"/>
      <c r="H37" s="38"/>
      <c r="I37" s="42"/>
      <c r="J37" s="38"/>
      <c r="K37" s="42"/>
      <c r="L37" s="42"/>
      <c r="M37" s="37"/>
      <c r="N37" s="38"/>
      <c r="O37" s="42"/>
      <c r="P37" s="38"/>
      <c r="Q37" s="34"/>
      <c r="R37" s="34"/>
      <c r="S37" s="58"/>
      <c r="T37" s="44"/>
      <c r="U37" s="19"/>
      <c r="V37" s="36"/>
      <c r="W37" s="37"/>
      <c r="X37" s="38"/>
      <c r="Y37" s="42"/>
      <c r="Z37" s="38"/>
      <c r="AA37" s="42"/>
      <c r="AB37" s="38"/>
      <c r="AC37" s="42"/>
      <c r="AD37" s="42"/>
      <c r="AE37" s="37"/>
      <c r="AF37" s="38"/>
      <c r="AG37" s="42"/>
      <c r="AH37" s="38"/>
      <c r="AI37" s="34"/>
      <c r="AK37" s="58"/>
      <c r="AL37" s="44"/>
      <c r="AM37" s="19"/>
      <c r="AN37" s="36"/>
      <c r="AO37" s="37"/>
      <c r="AP37" s="38"/>
      <c r="AQ37" s="42"/>
      <c r="AR37" s="38"/>
      <c r="AS37" s="42"/>
      <c r="AT37" s="38"/>
      <c r="AU37" s="42"/>
      <c r="AV37" s="42"/>
      <c r="AW37" s="37"/>
      <c r="AX37" s="38"/>
      <c r="AY37" s="42"/>
      <c r="AZ37" s="38"/>
      <c r="BA37" s="34"/>
    </row>
    <row r="38" spans="1:55" ht="15" customHeight="1" x14ac:dyDescent="0.2">
      <c r="A38" s="19"/>
      <c r="B38" s="19"/>
      <c r="C38" s="19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19"/>
      <c r="T38" s="19"/>
      <c r="U38" s="19"/>
      <c r="V38" s="34"/>
      <c r="W38" s="34"/>
      <c r="X38" s="34"/>
      <c r="Y38" s="34"/>
      <c r="Z38" s="34"/>
      <c r="AA38" s="34"/>
      <c r="AB38" s="34"/>
      <c r="AC38" s="34"/>
      <c r="AD38" s="34"/>
      <c r="AE38" s="34"/>
      <c r="AF38" s="34"/>
      <c r="AG38" s="34"/>
      <c r="AH38" s="34"/>
      <c r="AI38" s="34"/>
      <c r="AJ38" s="19"/>
      <c r="AK38" s="19"/>
      <c r="AL38" s="19"/>
      <c r="AM38" s="19"/>
      <c r="AN38" s="19"/>
      <c r="AO38" s="34"/>
      <c r="AP38" s="34"/>
      <c r="AQ38" s="34"/>
      <c r="AR38" s="34"/>
      <c r="AS38" s="45"/>
      <c r="AT38" s="46"/>
      <c r="AU38" s="46"/>
      <c r="AV38" s="46"/>
      <c r="AW38" s="46"/>
      <c r="AX38" s="46"/>
      <c r="AY38" s="46"/>
      <c r="AZ38" s="46"/>
      <c r="BA38" s="46"/>
      <c r="BB38" s="25"/>
      <c r="BC38" s="25"/>
    </row>
    <row r="39" spans="1:55" ht="3.75" customHeight="1" x14ac:dyDescent="0.2">
      <c r="A39" s="47"/>
      <c r="B39" s="47"/>
      <c r="C39" s="47"/>
      <c r="D39" s="47"/>
      <c r="E39" s="47"/>
      <c r="F39" s="47"/>
      <c r="G39" s="47"/>
      <c r="H39" s="47"/>
      <c r="I39" s="47"/>
      <c r="J39" s="47"/>
      <c r="K39" s="47"/>
      <c r="L39" s="47"/>
      <c r="M39" s="47"/>
      <c r="N39" s="47"/>
      <c r="O39" s="47"/>
      <c r="P39" s="47"/>
      <c r="Q39" s="47"/>
      <c r="R39" s="47"/>
      <c r="S39" s="47"/>
      <c r="T39" s="47"/>
      <c r="U39" s="47"/>
      <c r="V39" s="47"/>
      <c r="W39" s="47"/>
      <c r="X39" s="47"/>
      <c r="Y39" s="47"/>
      <c r="Z39" s="47"/>
      <c r="AA39" s="47"/>
      <c r="AB39" s="47"/>
      <c r="AC39" s="47"/>
      <c r="AD39" s="47"/>
      <c r="AE39" s="47"/>
      <c r="AF39" s="47"/>
      <c r="AG39" s="47"/>
      <c r="AH39" s="47"/>
      <c r="AI39" s="47"/>
      <c r="AJ39" s="47"/>
      <c r="AK39" s="47"/>
      <c r="AL39" s="47"/>
      <c r="AM39" s="47"/>
      <c r="AN39" s="47"/>
      <c r="AO39" s="47"/>
      <c r="AP39" s="47"/>
      <c r="AQ39" s="47"/>
      <c r="AR39" s="47"/>
      <c r="AS39" s="47"/>
      <c r="AT39" s="47"/>
      <c r="AU39" s="47"/>
      <c r="AV39" s="47"/>
      <c r="AW39" s="47"/>
      <c r="AX39" s="47"/>
      <c r="AY39" s="47"/>
      <c r="AZ39" s="47"/>
      <c r="BA39" s="47"/>
      <c r="BB39" s="19"/>
    </row>
    <row r="40" spans="1:55" ht="4.5" customHeight="1" x14ac:dyDescent="0.2">
      <c r="AK40" s="19"/>
      <c r="AL40" s="19"/>
      <c r="AM40" s="19"/>
      <c r="AN40" s="19"/>
      <c r="AO40" s="19"/>
      <c r="AP40" s="19"/>
      <c r="AQ40" s="19"/>
      <c r="AR40" s="19"/>
      <c r="AS40" s="19"/>
      <c r="AT40" s="19"/>
      <c r="AU40" s="19"/>
      <c r="AV40" s="19"/>
      <c r="AW40" s="19"/>
      <c r="AX40" s="19"/>
      <c r="AY40" s="19"/>
      <c r="AZ40" s="19"/>
      <c r="BA40" s="19"/>
    </row>
    <row r="41" spans="1:55" ht="12.75" customHeight="1" x14ac:dyDescent="0.2">
      <c r="A41" s="77" t="s">
        <v>33</v>
      </c>
      <c r="B41" s="78"/>
      <c r="C41" s="20"/>
      <c r="D41" s="63" t="s">
        <v>0</v>
      </c>
      <c r="E41" s="64"/>
      <c r="F41" s="64"/>
      <c r="G41" s="64"/>
      <c r="H41" s="64"/>
      <c r="I41" s="64"/>
      <c r="J41" s="64"/>
      <c r="K41" s="64"/>
      <c r="L41" s="64"/>
      <c r="M41" s="65"/>
      <c r="N41" s="73">
        <v>0.09</v>
      </c>
      <c r="O41" s="73"/>
      <c r="P41" s="73"/>
      <c r="Q41" s="74"/>
      <c r="R41" s="21"/>
      <c r="S41" s="77" t="s">
        <v>34</v>
      </c>
      <c r="T41" s="78"/>
      <c r="U41" s="20"/>
      <c r="V41" s="63" t="s">
        <v>0</v>
      </c>
      <c r="W41" s="64"/>
      <c r="X41" s="64"/>
      <c r="Y41" s="64"/>
      <c r="Z41" s="64"/>
      <c r="AA41" s="64"/>
      <c r="AB41" s="64"/>
      <c r="AC41" s="64"/>
      <c r="AD41" s="64"/>
      <c r="AE41" s="65"/>
      <c r="AF41" s="73">
        <v>0.25</v>
      </c>
      <c r="AG41" s="73"/>
      <c r="AH41" s="73"/>
      <c r="AI41" s="74"/>
      <c r="AJ41" s="56"/>
      <c r="AK41" s="77"/>
      <c r="AL41" s="78"/>
      <c r="AM41" s="20"/>
      <c r="AN41" s="63" t="s">
        <v>0</v>
      </c>
      <c r="AO41" s="64"/>
      <c r="AP41" s="64"/>
      <c r="AQ41" s="64"/>
      <c r="AR41" s="64"/>
      <c r="AS41" s="64"/>
      <c r="AT41" s="64"/>
      <c r="AU41" s="64"/>
      <c r="AV41" s="64"/>
      <c r="AW41" s="65"/>
      <c r="AX41" s="73"/>
      <c r="AY41" s="73"/>
      <c r="AZ41" s="73"/>
      <c r="BA41" s="74"/>
    </row>
    <row r="42" spans="1:55" ht="12.75" customHeight="1" x14ac:dyDescent="0.2">
      <c r="A42" s="79"/>
      <c r="B42" s="80"/>
      <c r="C42" s="20"/>
      <c r="D42" s="63" t="s">
        <v>11</v>
      </c>
      <c r="E42" s="64"/>
      <c r="F42" s="64"/>
      <c r="G42" s="64"/>
      <c r="H42" s="64"/>
      <c r="I42" s="64"/>
      <c r="J42" s="64"/>
      <c r="K42" s="64"/>
      <c r="L42" s="64"/>
      <c r="M42" s="65"/>
      <c r="N42" s="75">
        <v>7.2999999999999995E-2</v>
      </c>
      <c r="O42" s="75"/>
      <c r="P42" s="75"/>
      <c r="Q42" s="76"/>
      <c r="R42" s="21"/>
      <c r="S42" s="79"/>
      <c r="T42" s="80"/>
      <c r="U42" s="20"/>
      <c r="V42" s="63" t="s">
        <v>11</v>
      </c>
      <c r="W42" s="64"/>
      <c r="X42" s="64"/>
      <c r="Y42" s="64"/>
      <c r="Z42" s="64"/>
      <c r="AA42" s="64"/>
      <c r="AB42" s="64"/>
      <c r="AC42" s="64"/>
      <c r="AD42" s="64"/>
      <c r="AE42" s="65"/>
      <c r="AF42" s="75">
        <v>0.16200000000000001</v>
      </c>
      <c r="AG42" s="75"/>
      <c r="AH42" s="75"/>
      <c r="AI42" s="76"/>
      <c r="AJ42" s="56"/>
      <c r="AK42" s="79"/>
      <c r="AL42" s="80"/>
      <c r="AM42" s="20"/>
      <c r="AN42" s="63" t="s">
        <v>11</v>
      </c>
      <c r="AO42" s="64"/>
      <c r="AP42" s="64"/>
      <c r="AQ42" s="64"/>
      <c r="AR42" s="64"/>
      <c r="AS42" s="64"/>
      <c r="AT42" s="64"/>
      <c r="AU42" s="64"/>
      <c r="AV42" s="64"/>
      <c r="AW42" s="65"/>
      <c r="AX42" s="75"/>
      <c r="AY42" s="75"/>
      <c r="AZ42" s="75"/>
      <c r="BA42" s="76"/>
    </row>
    <row r="43" spans="1:55" s="27" customFormat="1" ht="12.75" customHeight="1" x14ac:dyDescent="0.2">
      <c r="A43" s="69"/>
      <c r="B43" s="70"/>
      <c r="C43" s="20"/>
      <c r="D43" s="63" t="s">
        <v>1</v>
      </c>
      <c r="E43" s="64"/>
      <c r="F43" s="64"/>
      <c r="G43" s="64"/>
      <c r="H43" s="64"/>
      <c r="I43" s="64"/>
      <c r="J43" s="64"/>
      <c r="K43" s="64"/>
      <c r="L43" s="102">
        <v>37.799999999999997</v>
      </c>
      <c r="M43" s="103"/>
      <c r="N43" s="104"/>
      <c r="O43" s="81" t="s">
        <v>39</v>
      </c>
      <c r="P43" s="81"/>
      <c r="Q43" s="82"/>
      <c r="R43" s="21"/>
      <c r="S43" s="69"/>
      <c r="T43" s="70"/>
      <c r="U43" s="20"/>
      <c r="V43" s="63" t="s">
        <v>1</v>
      </c>
      <c r="W43" s="64"/>
      <c r="X43" s="64"/>
      <c r="Y43" s="64"/>
      <c r="Z43" s="64"/>
      <c r="AA43" s="64"/>
      <c r="AB43" s="64"/>
      <c r="AC43" s="64"/>
      <c r="AD43" s="112">
        <v>267</v>
      </c>
      <c r="AE43" s="113"/>
      <c r="AF43" s="114"/>
      <c r="AG43" s="81" t="s">
        <v>35</v>
      </c>
      <c r="AH43" s="81"/>
      <c r="AI43" s="82"/>
      <c r="AJ43" s="56"/>
      <c r="AK43" s="69"/>
      <c r="AL43" s="70"/>
      <c r="AM43" s="20"/>
      <c r="AN43" s="63" t="s">
        <v>1</v>
      </c>
      <c r="AO43" s="64"/>
      <c r="AP43" s="64"/>
      <c r="AQ43" s="64"/>
      <c r="AR43" s="64"/>
      <c r="AS43" s="64"/>
      <c r="AT43" s="64"/>
      <c r="AU43" s="64"/>
      <c r="AV43" s="105"/>
      <c r="AW43" s="106"/>
      <c r="AX43" s="107"/>
      <c r="AY43" s="81" t="s">
        <v>3</v>
      </c>
      <c r="AZ43" s="81"/>
      <c r="BA43" s="82"/>
    </row>
    <row r="44" spans="1:55" s="27" customFormat="1" ht="12.75" customHeight="1" x14ac:dyDescent="0.2">
      <c r="A44" s="71"/>
      <c r="B44" s="72"/>
      <c r="C44" s="20"/>
      <c r="D44" s="63" t="s">
        <v>2</v>
      </c>
      <c r="E44" s="64"/>
      <c r="F44" s="64"/>
      <c r="G44" s="64"/>
      <c r="H44" s="64"/>
      <c r="I44" s="64"/>
      <c r="J44" s="64"/>
      <c r="K44" s="64"/>
      <c r="L44" s="66">
        <f>IF(ROUNDDOWN(L43*MIN(N41,N42)/3,3)=0,ROUNDDOWN(L43*MAX(N41,N42)/3,3),ROUNDDOWN(L43*MIN(N41,N42)/3,3))</f>
        <v>0.91900000000000004</v>
      </c>
      <c r="M44" s="67"/>
      <c r="N44" s="68"/>
      <c r="O44" s="81" t="str">
        <f>$O$43</f>
        <v>%</v>
      </c>
      <c r="P44" s="81"/>
      <c r="Q44" s="82"/>
      <c r="R44" s="21"/>
      <c r="S44" s="71"/>
      <c r="T44" s="72"/>
      <c r="U44" s="20"/>
      <c r="V44" s="63" t="s">
        <v>2</v>
      </c>
      <c r="W44" s="64"/>
      <c r="X44" s="64"/>
      <c r="Y44" s="64"/>
      <c r="Z44" s="64"/>
      <c r="AA44" s="64"/>
      <c r="AB44" s="64"/>
      <c r="AC44" s="64"/>
      <c r="AD44" s="66">
        <f>ROUNDDOWN(AD43*IF(MIN(AF41,AF42)=0,MAX(AF41,AF42),MIN(AF41,AF42))/3,3)</f>
        <v>14.417999999999999</v>
      </c>
      <c r="AE44" s="67"/>
      <c r="AF44" s="68"/>
      <c r="AG44" s="81" t="s">
        <v>35</v>
      </c>
      <c r="AH44" s="81"/>
      <c r="AI44" s="82"/>
      <c r="AJ44" s="56"/>
      <c r="AK44" s="71"/>
      <c r="AL44" s="72"/>
      <c r="AM44" s="20"/>
      <c r="AN44" s="63" t="s">
        <v>2</v>
      </c>
      <c r="AO44" s="64"/>
      <c r="AP44" s="64"/>
      <c r="AQ44" s="64"/>
      <c r="AR44" s="64"/>
      <c r="AS44" s="64"/>
      <c r="AT44" s="64"/>
      <c r="AU44" s="64"/>
      <c r="AV44" s="66">
        <f>ROUNDDOWN(AV43*IF(MIN(AX41,AX42)=0,MAX(AX41,AX42),MIN(AX41,AX42))/3,3)</f>
        <v>0</v>
      </c>
      <c r="AW44" s="67"/>
      <c r="AX44" s="68"/>
      <c r="AY44" s="81" t="str">
        <f>$AY$43</f>
        <v>Einheit</v>
      </c>
      <c r="AZ44" s="81"/>
      <c r="BA44" s="82"/>
    </row>
    <row r="45" spans="1:55" x14ac:dyDescent="0.2">
      <c r="A45" s="24"/>
      <c r="B45" s="23"/>
      <c r="C45" s="20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5"/>
      <c r="S45" s="24"/>
      <c r="T45" s="23"/>
      <c r="U45" s="20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K45" s="24"/>
      <c r="AL45" s="23"/>
      <c r="AM45" s="20"/>
      <c r="AN45" s="22"/>
      <c r="AO45" s="22"/>
      <c r="AP45" s="22"/>
      <c r="AQ45" s="22"/>
      <c r="AR45" s="22"/>
      <c r="AS45" s="22"/>
      <c r="AT45" s="22"/>
      <c r="AU45" s="22"/>
      <c r="AV45" s="22"/>
      <c r="AW45" s="22"/>
      <c r="AX45" s="22"/>
      <c r="AY45" s="22"/>
      <c r="AZ45" s="22"/>
      <c r="BA45" s="22"/>
    </row>
    <row r="46" spans="1:55" ht="13.5" x14ac:dyDescent="0.2">
      <c r="A46" s="61" t="s">
        <v>3</v>
      </c>
      <c r="B46" s="62" t="str">
        <f>$O$43</f>
        <v>%</v>
      </c>
      <c r="C46" s="53"/>
      <c r="D46" s="91" t="s">
        <v>4</v>
      </c>
      <c r="E46" s="92"/>
      <c r="F46" s="91" t="s">
        <v>5</v>
      </c>
      <c r="G46" s="92"/>
      <c r="H46" s="91" t="s">
        <v>6</v>
      </c>
      <c r="I46" s="92"/>
      <c r="J46" s="93" t="s">
        <v>7</v>
      </c>
      <c r="K46" s="94"/>
      <c r="L46" s="93" t="s">
        <v>8</v>
      </c>
      <c r="M46" s="94"/>
      <c r="N46" s="91" t="s">
        <v>9</v>
      </c>
      <c r="O46" s="92"/>
      <c r="P46" s="91" t="s">
        <v>10</v>
      </c>
      <c r="Q46" s="92"/>
      <c r="R46" s="26"/>
      <c r="S46" s="61" t="s">
        <v>3</v>
      </c>
      <c r="T46" s="62" t="s">
        <v>35</v>
      </c>
      <c r="U46" s="53"/>
      <c r="V46" s="91" t="s">
        <v>4</v>
      </c>
      <c r="W46" s="92"/>
      <c r="X46" s="91" t="s">
        <v>5</v>
      </c>
      <c r="Y46" s="92"/>
      <c r="Z46" s="91" t="s">
        <v>6</v>
      </c>
      <c r="AA46" s="92"/>
      <c r="AB46" s="93" t="s">
        <v>7</v>
      </c>
      <c r="AC46" s="94"/>
      <c r="AD46" s="93" t="s">
        <v>8</v>
      </c>
      <c r="AE46" s="94"/>
      <c r="AF46" s="91" t="s">
        <v>9</v>
      </c>
      <c r="AG46" s="92"/>
      <c r="AH46" s="91" t="s">
        <v>10</v>
      </c>
      <c r="AI46" s="92"/>
      <c r="AJ46" s="56"/>
      <c r="AK46" s="61" t="s">
        <v>3</v>
      </c>
      <c r="AL46" s="62" t="str">
        <f>$AY$43</f>
        <v>Einheit</v>
      </c>
      <c r="AM46" s="53"/>
      <c r="AN46" s="91" t="s">
        <v>4</v>
      </c>
      <c r="AO46" s="92"/>
      <c r="AP46" s="91" t="s">
        <v>5</v>
      </c>
      <c r="AQ46" s="92"/>
      <c r="AR46" s="91" t="s">
        <v>6</v>
      </c>
      <c r="AS46" s="92"/>
      <c r="AT46" s="93" t="s">
        <v>7</v>
      </c>
      <c r="AU46" s="94"/>
      <c r="AV46" s="93" t="s">
        <v>8</v>
      </c>
      <c r="AW46" s="94"/>
      <c r="AX46" s="91" t="s">
        <v>9</v>
      </c>
      <c r="AY46" s="92"/>
      <c r="AZ46" s="91" t="s">
        <v>10</v>
      </c>
      <c r="BA46" s="92"/>
    </row>
    <row r="47" spans="1:55" x14ac:dyDescent="0.2">
      <c r="A47" s="59" t="s">
        <v>12</v>
      </c>
      <c r="B47" s="60" t="s">
        <v>29</v>
      </c>
      <c r="C47" s="53"/>
      <c r="D47" s="83">
        <f>ROUNDUP(L43-3*L43*IF(MIN(N41,N42)=0,MAX(N41,N42),MIN(N41,N42))/3,2)</f>
        <v>35.049999999999997</v>
      </c>
      <c r="E47" s="84"/>
      <c r="F47" s="85">
        <f>ROUNDUP(L43-2*L43*IF(MIN(N41,N42)=0,MAX(N41,N42),MIN(N41,N42))/3,2)</f>
        <v>35.97</v>
      </c>
      <c r="G47" s="86"/>
      <c r="H47" s="85">
        <f>ROUNDUP(L43-1*L43*IF(MIN(N41,N42)=0,MAX(N41,N42),MIN(N41,N42))/3,2)</f>
        <v>36.89</v>
      </c>
      <c r="I47" s="86"/>
      <c r="J47" s="83">
        <f>L43</f>
        <v>37.799999999999997</v>
      </c>
      <c r="K47" s="84"/>
      <c r="L47" s="85">
        <f>ROUNDDOWN(L43+1*L43*IF(MIN(N41,N42)=0,MAX(N41,N42),MIN(N41,N42))/3,2)</f>
        <v>38.71</v>
      </c>
      <c r="M47" s="86"/>
      <c r="N47" s="85">
        <f>ROUNDDOWN(L43+2*L43*IF(MIN(N41,N42)=0,MAX(N41,N42),MIN(N41,N42))/3,2)</f>
        <v>39.630000000000003</v>
      </c>
      <c r="O47" s="86"/>
      <c r="P47" s="85">
        <f>ROUNDDOWN(L43+3*L43*IF(MIN(N41,N42)=0,MAX(N41,N42),MIN(N41,N42))/3,2)</f>
        <v>40.549999999999997</v>
      </c>
      <c r="Q47" s="86"/>
      <c r="R47" s="55"/>
      <c r="S47" s="59" t="s">
        <v>12</v>
      </c>
      <c r="T47" s="60" t="s">
        <v>29</v>
      </c>
      <c r="U47" s="53"/>
      <c r="V47" s="87">
        <f>ROUNDUP(AD43-3*AD43*IF(MIN(AF41,AF42)=0,MAX(AF41,AF42),MIN(AF41,AF42))/3,2)</f>
        <v>223.75</v>
      </c>
      <c r="W47" s="88"/>
      <c r="X47" s="89">
        <f>ROUNDUP(AD43-2*AD43*IF(MIN(AF41,AF42)=0,MAX(AF41,AF42),MIN(AF41,AF42))/3,2)</f>
        <v>238.17</v>
      </c>
      <c r="Y47" s="90"/>
      <c r="Z47" s="89">
        <f>ROUNDUP(AD43-1*AD43*IF(MIN(AF41,AF42)=0,MAX(AF41,AF42),MIN(AF41,AF42))/3,2)</f>
        <v>252.59</v>
      </c>
      <c r="AA47" s="90"/>
      <c r="AB47" s="87">
        <f>AD43</f>
        <v>267</v>
      </c>
      <c r="AC47" s="88"/>
      <c r="AD47" s="89">
        <f>ROUNDDOWN(AD43+1*AD43*IF(MIN(AF41,AF42)=0,MAX(AF41,AF42),MIN(AF41,AF42))/3,2)</f>
        <v>281.41000000000003</v>
      </c>
      <c r="AE47" s="90"/>
      <c r="AF47" s="89">
        <f>ROUNDDOWN(AD43+2*AD43*IF(MIN(AF41,AF42)=0,MAX(AF41,AF42),MIN(AF41,AF42))/3,2)</f>
        <v>295.83</v>
      </c>
      <c r="AG47" s="90"/>
      <c r="AH47" s="89">
        <f>ROUNDDOWN(AD43+3*AD43*IF(MIN(AF41,AF42)=0,MAX(AF41,AF42),MIN(AF41,AF42))/3,2)</f>
        <v>310.25</v>
      </c>
      <c r="AI47" s="90"/>
      <c r="AJ47" s="56"/>
      <c r="AK47" s="59" t="s">
        <v>12</v>
      </c>
      <c r="AL47" s="60" t="s">
        <v>29</v>
      </c>
      <c r="AM47" s="53"/>
      <c r="AN47" s="83">
        <f>ROUNDUP(AV43-3*AV43*IF(MIN(AX41,AX42)=0,MAX(AX41,AX42),MIN(AX41,AX42))/3,2)</f>
        <v>0</v>
      </c>
      <c r="AO47" s="84"/>
      <c r="AP47" s="85">
        <f>ROUNDUP(AV43-2*AV43*IF(MIN(AX41,AX42)=0,MAX(AX41,AX42),MIN(AX41,AX42))/3,2)</f>
        <v>0</v>
      </c>
      <c r="AQ47" s="86"/>
      <c r="AR47" s="85">
        <f>ROUNDUP(AV43-1*AV43*IF(MIN(AX41,AX42)=0,MAX(AX41,AX42),MIN(AX41,AX42))/3,2)</f>
        <v>0</v>
      </c>
      <c r="AS47" s="86"/>
      <c r="AT47" s="83">
        <f>AV43</f>
        <v>0</v>
      </c>
      <c r="AU47" s="84"/>
      <c r="AV47" s="85">
        <f>ROUNDDOWN(AV43+1*AV43*IF(MIN(AX41,AX42)=0,MAX(AX41,AX42),MIN(AX41,AX42))/3,2)</f>
        <v>0</v>
      </c>
      <c r="AW47" s="86"/>
      <c r="AX47" s="85">
        <f>ROUNDDOWN(AV43+2*AV43*IF(MIN(AX41,AX42)=0,MAX(AX41,AX42),MIN(AX41,AX42))/3,2)</f>
        <v>0</v>
      </c>
      <c r="AY47" s="86"/>
      <c r="AZ47" s="85">
        <f>ROUNDDOWN(AV43+3*AV43*IF(MIN(AX41,AX42)=0,MAX(AX41,AX42),MIN(AX41,AX42))/3,2)</f>
        <v>0</v>
      </c>
      <c r="BA47" s="86"/>
    </row>
    <row r="48" spans="1:55" x14ac:dyDescent="0.2">
      <c r="A48" s="28"/>
      <c r="B48" s="29"/>
      <c r="C48" s="19"/>
      <c r="D48" s="30"/>
      <c r="E48" s="31"/>
      <c r="F48" s="32"/>
      <c r="G48" s="31"/>
      <c r="H48" s="32"/>
      <c r="I48" s="31"/>
      <c r="J48" s="32"/>
      <c r="K48" s="31"/>
      <c r="L48" s="32"/>
      <c r="M48" s="31"/>
      <c r="N48" s="32"/>
      <c r="O48" s="31"/>
      <c r="P48" s="32"/>
      <c r="Q48" s="33"/>
      <c r="R48" s="34"/>
      <c r="S48" s="28"/>
      <c r="T48" s="29"/>
      <c r="U48" s="19"/>
      <c r="V48" s="30"/>
      <c r="W48" s="31"/>
      <c r="X48" s="32"/>
      <c r="Y48" s="31"/>
      <c r="Z48" s="32"/>
      <c r="AA48" s="31"/>
      <c r="AB48" s="32"/>
      <c r="AC48" s="31"/>
      <c r="AD48" s="32"/>
      <c r="AE48" s="31"/>
      <c r="AF48" s="32"/>
      <c r="AG48" s="31"/>
      <c r="AH48" s="32"/>
      <c r="AI48" s="33"/>
      <c r="AJ48" s="19"/>
      <c r="AK48" s="28"/>
      <c r="AL48" s="29"/>
      <c r="AM48" s="19"/>
      <c r="AN48" s="30"/>
      <c r="AO48" s="31"/>
      <c r="AP48" s="32"/>
      <c r="AQ48" s="31"/>
      <c r="AR48" s="32"/>
      <c r="AS48" s="31"/>
      <c r="AT48" s="32"/>
      <c r="AU48" s="31"/>
      <c r="AV48" s="32"/>
      <c r="AW48" s="31"/>
      <c r="AX48" s="32"/>
      <c r="AY48" s="31"/>
      <c r="AZ48" s="32"/>
      <c r="BA48" s="33"/>
    </row>
    <row r="49" spans="1:53" ht="20.100000000000001" customHeight="1" x14ac:dyDescent="0.2">
      <c r="A49" s="57"/>
      <c r="B49" s="44"/>
      <c r="C49" s="19"/>
      <c r="D49" s="36"/>
      <c r="E49" s="37"/>
      <c r="F49" s="38"/>
      <c r="G49" s="34"/>
      <c r="H49" s="36"/>
      <c r="I49" s="34"/>
      <c r="J49" s="36"/>
      <c r="K49" s="34"/>
      <c r="L49" s="34"/>
      <c r="M49" s="39"/>
      <c r="N49" s="36"/>
      <c r="O49" s="34"/>
      <c r="P49" s="36"/>
      <c r="Q49" s="39"/>
      <c r="R49" s="34"/>
      <c r="S49" s="57"/>
      <c r="T49" s="44"/>
      <c r="U49" s="19"/>
      <c r="V49" s="36"/>
      <c r="W49" s="37"/>
      <c r="X49" s="38"/>
      <c r="Y49" s="34"/>
      <c r="Z49" s="36"/>
      <c r="AA49" s="34"/>
      <c r="AB49" s="36"/>
      <c r="AC49" s="34"/>
      <c r="AD49" s="34"/>
      <c r="AE49" s="39"/>
      <c r="AF49" s="36"/>
      <c r="AG49" s="34"/>
      <c r="AH49" s="36"/>
      <c r="AI49" s="39"/>
      <c r="AK49" s="57"/>
      <c r="AL49" s="44"/>
      <c r="AM49" s="19"/>
      <c r="AN49" s="36"/>
      <c r="AO49" s="37"/>
      <c r="AP49" s="38"/>
      <c r="AQ49" s="34"/>
      <c r="AR49" s="36"/>
      <c r="AS49" s="34"/>
      <c r="AT49" s="36"/>
      <c r="AU49" s="34"/>
      <c r="AV49" s="34"/>
      <c r="AW49" s="39"/>
      <c r="AX49" s="36"/>
      <c r="AY49" s="34"/>
      <c r="AZ49" s="36"/>
      <c r="BA49" s="39"/>
    </row>
    <row r="50" spans="1:53" ht="20.100000000000001" customHeight="1" x14ac:dyDescent="0.2">
      <c r="A50" s="58"/>
      <c r="B50" s="44"/>
      <c r="C50" s="19"/>
      <c r="D50" s="36"/>
      <c r="E50" s="39"/>
      <c r="F50" s="36"/>
      <c r="G50" s="35"/>
      <c r="H50" s="40"/>
      <c r="I50" s="35"/>
      <c r="J50" s="40"/>
      <c r="K50" s="35"/>
      <c r="L50" s="35"/>
      <c r="M50" s="41"/>
      <c r="N50" s="40"/>
      <c r="O50" s="35"/>
      <c r="P50" s="40"/>
      <c r="Q50" s="34"/>
      <c r="R50" s="34"/>
      <c r="S50" s="58"/>
      <c r="T50" s="44"/>
      <c r="U50" s="19"/>
      <c r="V50" s="36"/>
      <c r="W50" s="39"/>
      <c r="X50" s="36"/>
      <c r="Y50" s="35"/>
      <c r="Z50" s="40"/>
      <c r="AA50" s="35"/>
      <c r="AB50" s="40"/>
      <c r="AC50" s="35"/>
      <c r="AD50" s="35"/>
      <c r="AE50" s="41"/>
      <c r="AF50" s="40"/>
      <c r="AG50" s="35"/>
      <c r="AH50" s="40"/>
      <c r="AI50" s="34"/>
      <c r="AK50" s="58"/>
      <c r="AL50" s="44"/>
      <c r="AM50" s="19"/>
      <c r="AN50" s="36"/>
      <c r="AO50" s="39"/>
      <c r="AP50" s="36"/>
      <c r="AQ50" s="35"/>
      <c r="AR50" s="40"/>
      <c r="AS50" s="35"/>
      <c r="AT50" s="40"/>
      <c r="AU50" s="35"/>
      <c r="AV50" s="35"/>
      <c r="AW50" s="41"/>
      <c r="AX50" s="40"/>
      <c r="AY50" s="35"/>
      <c r="AZ50" s="40"/>
      <c r="BA50" s="34"/>
    </row>
    <row r="51" spans="1:53" ht="20.100000000000001" customHeight="1" x14ac:dyDescent="0.2">
      <c r="A51" s="58"/>
      <c r="B51" s="44"/>
      <c r="C51" s="19"/>
      <c r="D51" s="36"/>
      <c r="E51" s="37"/>
      <c r="F51" s="38"/>
      <c r="G51" s="42"/>
      <c r="H51" s="38"/>
      <c r="I51" s="42"/>
      <c r="J51" s="38"/>
      <c r="K51" s="42"/>
      <c r="L51" s="42"/>
      <c r="M51" s="37"/>
      <c r="N51" s="38"/>
      <c r="O51" s="42"/>
      <c r="P51" s="38"/>
      <c r="Q51" s="34"/>
      <c r="R51" s="34"/>
      <c r="S51" s="58"/>
      <c r="T51" s="44"/>
      <c r="U51" s="19"/>
      <c r="V51" s="36"/>
      <c r="W51" s="37"/>
      <c r="X51" s="38"/>
      <c r="Y51" s="42"/>
      <c r="Z51" s="38"/>
      <c r="AA51" s="42"/>
      <c r="AB51" s="38"/>
      <c r="AC51" s="42"/>
      <c r="AD51" s="42"/>
      <c r="AE51" s="37"/>
      <c r="AF51" s="38"/>
      <c r="AG51" s="42"/>
      <c r="AH51" s="38"/>
      <c r="AI51" s="34"/>
      <c r="AK51" s="58"/>
      <c r="AL51" s="44"/>
      <c r="AM51" s="19"/>
      <c r="AN51" s="36"/>
      <c r="AO51" s="37"/>
      <c r="AP51" s="38"/>
      <c r="AQ51" s="42"/>
      <c r="AR51" s="38"/>
      <c r="AS51" s="42"/>
      <c r="AT51" s="38"/>
      <c r="AU51" s="42"/>
      <c r="AV51" s="42"/>
      <c r="AW51" s="37"/>
      <c r="AX51" s="38"/>
      <c r="AY51" s="42"/>
      <c r="AZ51" s="38"/>
      <c r="BA51" s="34"/>
    </row>
    <row r="52" spans="1:53" ht="20.100000000000001" customHeight="1" x14ac:dyDescent="0.2">
      <c r="A52" s="58"/>
      <c r="B52" s="44"/>
      <c r="C52" s="19"/>
      <c r="D52" s="36"/>
      <c r="E52" s="39"/>
      <c r="F52" s="36"/>
      <c r="G52" s="34"/>
      <c r="H52" s="36"/>
      <c r="I52" s="34"/>
      <c r="J52" s="36"/>
      <c r="K52" s="34"/>
      <c r="L52" s="34"/>
      <c r="M52" s="39"/>
      <c r="N52" s="36"/>
      <c r="O52" s="34"/>
      <c r="P52" s="36"/>
      <c r="Q52" s="34"/>
      <c r="R52" s="34"/>
      <c r="S52" s="58"/>
      <c r="T52" s="44"/>
      <c r="U52" s="19"/>
      <c r="V52" s="36"/>
      <c r="W52" s="39"/>
      <c r="X52" s="36"/>
      <c r="Y52" s="34"/>
      <c r="Z52" s="36"/>
      <c r="AA52" s="34"/>
      <c r="AB52" s="36"/>
      <c r="AC52" s="34"/>
      <c r="AD52" s="34"/>
      <c r="AE52" s="39"/>
      <c r="AF52" s="36"/>
      <c r="AG52" s="34"/>
      <c r="AH52" s="36"/>
      <c r="AI52" s="34"/>
      <c r="AK52" s="58"/>
      <c r="AL52" s="44"/>
      <c r="AM52" s="19"/>
      <c r="AN52" s="36"/>
      <c r="AO52" s="39"/>
      <c r="AP52" s="36"/>
      <c r="AQ52" s="34"/>
      <c r="AR52" s="36"/>
      <c r="AS52" s="34"/>
      <c r="AT52" s="36"/>
      <c r="AU52" s="34"/>
      <c r="AV52" s="34"/>
      <c r="AW52" s="39"/>
      <c r="AX52" s="36"/>
      <c r="AY52" s="34"/>
      <c r="AZ52" s="36"/>
      <c r="BA52" s="34"/>
    </row>
    <row r="53" spans="1:53" ht="20.100000000000001" customHeight="1" x14ac:dyDescent="0.2">
      <c r="A53" s="58"/>
      <c r="B53" s="44"/>
      <c r="C53" s="19"/>
      <c r="D53" s="36"/>
      <c r="E53" s="37"/>
      <c r="F53" s="38"/>
      <c r="G53" s="42"/>
      <c r="H53" s="38"/>
      <c r="I53" s="42"/>
      <c r="J53" s="38"/>
      <c r="K53" s="42"/>
      <c r="L53" s="42"/>
      <c r="M53" s="37"/>
      <c r="N53" s="38"/>
      <c r="O53" s="42"/>
      <c r="P53" s="38"/>
      <c r="Q53" s="34"/>
      <c r="R53" s="34"/>
      <c r="S53" s="58"/>
      <c r="T53" s="44"/>
      <c r="U53" s="19"/>
      <c r="V53" s="36"/>
      <c r="W53" s="37"/>
      <c r="X53" s="38"/>
      <c r="Y53" s="42"/>
      <c r="Z53" s="38"/>
      <c r="AA53" s="42"/>
      <c r="AB53" s="38"/>
      <c r="AC53" s="42"/>
      <c r="AD53" s="42"/>
      <c r="AE53" s="37"/>
      <c r="AF53" s="38"/>
      <c r="AG53" s="42"/>
      <c r="AH53" s="38"/>
      <c r="AI53" s="34"/>
      <c r="AK53" s="58"/>
      <c r="AL53" s="44"/>
      <c r="AM53" s="19"/>
      <c r="AN53" s="36"/>
      <c r="AO53" s="37"/>
      <c r="AP53" s="38"/>
      <c r="AQ53" s="42"/>
      <c r="AR53" s="38"/>
      <c r="AS53" s="42"/>
      <c r="AT53" s="38"/>
      <c r="AU53" s="42"/>
      <c r="AV53" s="42"/>
      <c r="AW53" s="37"/>
      <c r="AX53" s="38"/>
      <c r="AY53" s="42"/>
      <c r="AZ53" s="38"/>
      <c r="BA53" s="34"/>
    </row>
    <row r="54" spans="1:53" ht="20.100000000000001" customHeight="1" x14ac:dyDescent="0.2">
      <c r="A54" s="58"/>
      <c r="B54" s="44"/>
      <c r="C54" s="19"/>
      <c r="D54" s="36"/>
      <c r="E54" s="39"/>
      <c r="F54" s="36"/>
      <c r="G54" s="34"/>
      <c r="H54" s="36"/>
      <c r="I54" s="34"/>
      <c r="J54" s="36"/>
      <c r="K54" s="34"/>
      <c r="L54" s="34"/>
      <c r="M54" s="39"/>
      <c r="N54" s="36"/>
      <c r="O54" s="34"/>
      <c r="P54" s="36"/>
      <c r="Q54" s="34"/>
      <c r="R54" s="34"/>
      <c r="S54" s="58"/>
      <c r="T54" s="44"/>
      <c r="U54" s="19"/>
      <c r="V54" s="36"/>
      <c r="W54" s="39"/>
      <c r="X54" s="36"/>
      <c r="Y54" s="34"/>
      <c r="Z54" s="36"/>
      <c r="AA54" s="34"/>
      <c r="AB54" s="36"/>
      <c r="AC54" s="34"/>
      <c r="AD54" s="34"/>
      <c r="AE54" s="39"/>
      <c r="AF54" s="36"/>
      <c r="AG54" s="34"/>
      <c r="AH54" s="36"/>
      <c r="AI54" s="34"/>
      <c r="AK54" s="58"/>
      <c r="AL54" s="44"/>
      <c r="AM54" s="19"/>
      <c r="AN54" s="36"/>
      <c r="AO54" s="39"/>
      <c r="AP54" s="36"/>
      <c r="AQ54" s="34"/>
      <c r="AR54" s="36"/>
      <c r="AS54" s="34"/>
      <c r="AT54" s="36"/>
      <c r="AU54" s="34"/>
      <c r="AV54" s="34"/>
      <c r="AW54" s="39"/>
      <c r="AX54" s="36"/>
      <c r="AY54" s="34"/>
      <c r="AZ54" s="36"/>
      <c r="BA54" s="34"/>
    </row>
    <row r="55" spans="1:53" ht="20.100000000000001" customHeight="1" x14ac:dyDescent="0.2">
      <c r="A55" s="58"/>
      <c r="B55" s="44"/>
      <c r="C55" s="19"/>
      <c r="D55" s="36"/>
      <c r="E55" s="37"/>
      <c r="F55" s="38"/>
      <c r="G55" s="42"/>
      <c r="H55" s="38"/>
      <c r="I55" s="42"/>
      <c r="J55" s="38"/>
      <c r="K55" s="42"/>
      <c r="L55" s="42"/>
      <c r="M55" s="37"/>
      <c r="N55" s="38"/>
      <c r="O55" s="42"/>
      <c r="P55" s="38"/>
      <c r="Q55" s="34"/>
      <c r="R55" s="34"/>
      <c r="S55" s="58"/>
      <c r="T55" s="44"/>
      <c r="U55" s="19"/>
      <c r="V55" s="36"/>
      <c r="W55" s="37"/>
      <c r="X55" s="38"/>
      <c r="Y55" s="42"/>
      <c r="Z55" s="38"/>
      <c r="AA55" s="42"/>
      <c r="AB55" s="38"/>
      <c r="AC55" s="42"/>
      <c r="AD55" s="42"/>
      <c r="AE55" s="37"/>
      <c r="AF55" s="38"/>
      <c r="AG55" s="42"/>
      <c r="AH55" s="38"/>
      <c r="AI55" s="34"/>
      <c r="AK55" s="58"/>
      <c r="AL55" s="44"/>
      <c r="AM55" s="19"/>
      <c r="AN55" s="36"/>
      <c r="AO55" s="37"/>
      <c r="AP55" s="38"/>
      <c r="AQ55" s="42"/>
      <c r="AR55" s="38"/>
      <c r="AS55" s="42"/>
      <c r="AT55" s="38"/>
      <c r="AU55" s="42"/>
      <c r="AV55" s="42"/>
      <c r="AW55" s="37"/>
      <c r="AX55" s="38"/>
      <c r="AY55" s="42"/>
      <c r="AZ55" s="38"/>
      <c r="BA55" s="34"/>
    </row>
    <row r="56" spans="1:53" ht="20.100000000000001" customHeight="1" x14ac:dyDescent="0.2">
      <c r="A56" s="58"/>
      <c r="B56" s="44"/>
      <c r="C56" s="19"/>
      <c r="D56" s="36"/>
      <c r="E56" s="39"/>
      <c r="F56" s="36"/>
      <c r="G56" s="34"/>
      <c r="H56" s="36"/>
      <c r="I56" s="34"/>
      <c r="J56" s="36"/>
      <c r="K56" s="34"/>
      <c r="L56" s="34"/>
      <c r="M56" s="39"/>
      <c r="N56" s="36"/>
      <c r="O56" s="34"/>
      <c r="P56" s="36"/>
      <c r="Q56" s="34"/>
      <c r="R56" s="34"/>
      <c r="S56" s="58"/>
      <c r="T56" s="44"/>
      <c r="U56" s="19"/>
      <c r="V56" s="36"/>
      <c r="W56" s="39"/>
      <c r="X56" s="36"/>
      <c r="Y56" s="34"/>
      <c r="Z56" s="36"/>
      <c r="AA56" s="34"/>
      <c r="AB56" s="36"/>
      <c r="AC56" s="34"/>
      <c r="AD56" s="34"/>
      <c r="AE56" s="39"/>
      <c r="AF56" s="36"/>
      <c r="AG56" s="34"/>
      <c r="AH56" s="36"/>
      <c r="AI56" s="34"/>
      <c r="AK56" s="58"/>
      <c r="AL56" s="44"/>
      <c r="AM56" s="19"/>
      <c r="AN56" s="36"/>
      <c r="AO56" s="39"/>
      <c r="AP56" s="36"/>
      <c r="AQ56" s="34"/>
      <c r="AR56" s="36"/>
      <c r="AS56" s="34"/>
      <c r="AT56" s="36"/>
      <c r="AU56" s="34"/>
      <c r="AV56" s="34"/>
      <c r="AW56" s="39"/>
      <c r="AX56" s="36"/>
      <c r="AY56" s="34"/>
      <c r="AZ56" s="36"/>
      <c r="BA56" s="34"/>
    </row>
    <row r="57" spans="1:53" ht="20.100000000000001" customHeight="1" x14ac:dyDescent="0.2">
      <c r="A57" s="58"/>
      <c r="B57" s="44"/>
      <c r="C57" s="19"/>
      <c r="D57" s="36"/>
      <c r="E57" s="37"/>
      <c r="F57" s="38"/>
      <c r="G57" s="42"/>
      <c r="H57" s="38"/>
      <c r="I57" s="42"/>
      <c r="J57" s="38"/>
      <c r="K57" s="42"/>
      <c r="L57" s="42"/>
      <c r="M57" s="37"/>
      <c r="N57" s="38"/>
      <c r="O57" s="42"/>
      <c r="P57" s="38"/>
      <c r="Q57" s="34"/>
      <c r="R57" s="34"/>
      <c r="S57" s="58"/>
      <c r="T57" s="44"/>
      <c r="U57" s="19"/>
      <c r="V57" s="36"/>
      <c r="W57" s="37"/>
      <c r="X57" s="38"/>
      <c r="Y57" s="42"/>
      <c r="Z57" s="38"/>
      <c r="AA57" s="42"/>
      <c r="AB57" s="38"/>
      <c r="AC57" s="42"/>
      <c r="AD57" s="42"/>
      <c r="AE57" s="37"/>
      <c r="AF57" s="38"/>
      <c r="AG57" s="42"/>
      <c r="AH57" s="38"/>
      <c r="AI57" s="34"/>
      <c r="AK57" s="58"/>
      <c r="AL57" s="44"/>
      <c r="AM57" s="19"/>
      <c r="AN57" s="36"/>
      <c r="AO57" s="37"/>
      <c r="AP57" s="38"/>
      <c r="AQ57" s="42"/>
      <c r="AR57" s="38"/>
      <c r="AS57" s="42"/>
      <c r="AT57" s="38"/>
      <c r="AU57" s="42"/>
      <c r="AV57" s="42"/>
      <c r="AW57" s="37"/>
      <c r="AX57" s="38"/>
      <c r="AY57" s="42"/>
      <c r="AZ57" s="38"/>
      <c r="BA57" s="34"/>
    </row>
    <row r="58" spans="1:53" ht="20.100000000000001" customHeight="1" x14ac:dyDescent="0.2">
      <c r="A58" s="58"/>
      <c r="B58" s="44"/>
      <c r="C58" s="19"/>
      <c r="D58" s="36"/>
      <c r="E58" s="39"/>
      <c r="F58" s="36"/>
      <c r="G58" s="34"/>
      <c r="H58" s="36"/>
      <c r="I58" s="34"/>
      <c r="J58" s="36"/>
      <c r="K58" s="34"/>
      <c r="L58" s="34"/>
      <c r="M58" s="39"/>
      <c r="N58" s="36"/>
      <c r="O58" s="34"/>
      <c r="P58" s="36"/>
      <c r="Q58" s="34"/>
      <c r="R58" s="34"/>
      <c r="S58" s="58"/>
      <c r="T58" s="44"/>
      <c r="U58" s="19"/>
      <c r="V58" s="36"/>
      <c r="W58" s="39"/>
      <c r="X58" s="36"/>
      <c r="Y58" s="34"/>
      <c r="Z58" s="36"/>
      <c r="AA58" s="34"/>
      <c r="AB58" s="36"/>
      <c r="AC58" s="34"/>
      <c r="AD58" s="34"/>
      <c r="AE58" s="39"/>
      <c r="AF58" s="36"/>
      <c r="AG58" s="34"/>
      <c r="AH58" s="36"/>
      <c r="AI58" s="34"/>
      <c r="AK58" s="58"/>
      <c r="AL58" s="44"/>
      <c r="AM58" s="19"/>
      <c r="AN58" s="36"/>
      <c r="AO58" s="39"/>
      <c r="AP58" s="36"/>
      <c r="AQ58" s="34"/>
      <c r="AR58" s="36"/>
      <c r="AS58" s="34"/>
      <c r="AT58" s="36"/>
      <c r="AU58" s="34"/>
      <c r="AV58" s="34"/>
      <c r="AW58" s="39"/>
      <c r="AX58" s="36"/>
      <c r="AY58" s="34"/>
      <c r="AZ58" s="36"/>
      <c r="BA58" s="34"/>
    </row>
    <row r="59" spans="1:53" ht="20.100000000000001" customHeight="1" x14ac:dyDescent="0.2">
      <c r="A59" s="58"/>
      <c r="B59" s="44"/>
      <c r="C59" s="19"/>
      <c r="D59" s="36"/>
      <c r="E59" s="37"/>
      <c r="F59" s="38"/>
      <c r="G59" s="42"/>
      <c r="H59" s="38"/>
      <c r="I59" s="42"/>
      <c r="J59" s="38"/>
      <c r="K59" s="42"/>
      <c r="L59" s="42"/>
      <c r="M59" s="37"/>
      <c r="N59" s="38"/>
      <c r="O59" s="42"/>
      <c r="P59" s="38"/>
      <c r="Q59" s="34"/>
      <c r="R59" s="34"/>
      <c r="S59" s="58"/>
      <c r="T59" s="44"/>
      <c r="U59" s="19"/>
      <c r="V59" s="36"/>
      <c r="W59" s="37"/>
      <c r="X59" s="38"/>
      <c r="Y59" s="42"/>
      <c r="Z59" s="38"/>
      <c r="AA59" s="42"/>
      <c r="AB59" s="38"/>
      <c r="AC59" s="42"/>
      <c r="AD59" s="42"/>
      <c r="AE59" s="37"/>
      <c r="AF59" s="38"/>
      <c r="AG59" s="42"/>
      <c r="AH59" s="38"/>
      <c r="AI59" s="34"/>
      <c r="AK59" s="58"/>
      <c r="AL59" s="44"/>
      <c r="AM59" s="19"/>
      <c r="AN59" s="36"/>
      <c r="AO59" s="37"/>
      <c r="AP59" s="38"/>
      <c r="AQ59" s="42"/>
      <c r="AR59" s="38"/>
      <c r="AS59" s="42"/>
      <c r="AT59" s="38"/>
      <c r="AU59" s="42"/>
      <c r="AV59" s="42"/>
      <c r="AW59" s="37"/>
      <c r="AX59" s="38"/>
      <c r="AY59" s="42"/>
      <c r="AZ59" s="38"/>
      <c r="BA59" s="34"/>
    </row>
    <row r="60" spans="1:53" ht="20.100000000000001" customHeight="1" x14ac:dyDescent="0.2">
      <c r="A60" s="58"/>
      <c r="B60" s="44"/>
      <c r="C60" s="19"/>
      <c r="D60" s="36"/>
      <c r="E60" s="39"/>
      <c r="F60" s="36"/>
      <c r="G60" s="34"/>
      <c r="H60" s="36"/>
      <c r="I60" s="34"/>
      <c r="J60" s="36"/>
      <c r="K60" s="34"/>
      <c r="L60" s="34"/>
      <c r="M60" s="39"/>
      <c r="N60" s="36"/>
      <c r="O60" s="34"/>
      <c r="P60" s="36"/>
      <c r="Q60" s="34"/>
      <c r="R60" s="34"/>
      <c r="S60" s="58"/>
      <c r="T60" s="44"/>
      <c r="U60" s="19"/>
      <c r="V60" s="36"/>
      <c r="W60" s="39"/>
      <c r="X60" s="36"/>
      <c r="Y60" s="34"/>
      <c r="Z60" s="36"/>
      <c r="AA60" s="34"/>
      <c r="AB60" s="36"/>
      <c r="AC60" s="34"/>
      <c r="AD60" s="34"/>
      <c r="AE60" s="39"/>
      <c r="AF60" s="36"/>
      <c r="AG60" s="34"/>
      <c r="AH60" s="36"/>
      <c r="AI60" s="34"/>
      <c r="AK60" s="58"/>
      <c r="AL60" s="44"/>
      <c r="AM60" s="19"/>
      <c r="AN60" s="36"/>
      <c r="AO60" s="39"/>
      <c r="AP60" s="36"/>
      <c r="AQ60" s="34"/>
      <c r="AR60" s="36"/>
      <c r="AS60" s="34"/>
      <c r="AT60" s="36"/>
      <c r="AU60" s="34"/>
      <c r="AV60" s="34"/>
      <c r="AW60" s="39"/>
      <c r="AX60" s="36"/>
      <c r="AY60" s="34"/>
      <c r="AZ60" s="36"/>
      <c r="BA60" s="34"/>
    </row>
    <row r="61" spans="1:53" ht="20.100000000000001" customHeight="1" x14ac:dyDescent="0.2">
      <c r="A61" s="58"/>
      <c r="B61" s="44"/>
      <c r="C61" s="19"/>
      <c r="D61" s="36"/>
      <c r="E61" s="37"/>
      <c r="F61" s="38"/>
      <c r="G61" s="42"/>
      <c r="H61" s="38"/>
      <c r="I61" s="42"/>
      <c r="J61" s="38"/>
      <c r="K61" s="42"/>
      <c r="L61" s="42"/>
      <c r="M61" s="37"/>
      <c r="N61" s="38"/>
      <c r="O61" s="42"/>
      <c r="P61" s="38"/>
      <c r="Q61" s="34"/>
      <c r="R61" s="34"/>
      <c r="S61" s="58"/>
      <c r="T61" s="44"/>
      <c r="U61" s="19"/>
      <c r="V61" s="36"/>
      <c r="W61" s="37"/>
      <c r="X61" s="38"/>
      <c r="Y61" s="42"/>
      <c r="Z61" s="38"/>
      <c r="AA61" s="42"/>
      <c r="AB61" s="38"/>
      <c r="AC61" s="42"/>
      <c r="AD61" s="42"/>
      <c r="AE61" s="37"/>
      <c r="AF61" s="38"/>
      <c r="AG61" s="42"/>
      <c r="AH61" s="38"/>
      <c r="AI61" s="34"/>
      <c r="AK61" s="58"/>
      <c r="AL61" s="44"/>
      <c r="AM61" s="19"/>
      <c r="AN61" s="36"/>
      <c r="AO61" s="37"/>
      <c r="AP61" s="38"/>
      <c r="AQ61" s="42"/>
      <c r="AR61" s="38"/>
      <c r="AS61" s="42"/>
      <c r="AT61" s="38"/>
      <c r="AU61" s="42"/>
      <c r="AV61" s="42"/>
      <c r="AW61" s="37"/>
      <c r="AX61" s="38"/>
      <c r="AY61" s="42"/>
      <c r="AZ61" s="38"/>
      <c r="BA61" s="34"/>
    </row>
    <row r="62" spans="1:53" ht="20.100000000000001" customHeight="1" x14ac:dyDescent="0.2">
      <c r="A62" s="58"/>
      <c r="B62" s="44"/>
      <c r="C62" s="19"/>
      <c r="D62" s="36"/>
      <c r="E62" s="37"/>
      <c r="F62" s="38"/>
      <c r="G62" s="42"/>
      <c r="H62" s="38"/>
      <c r="I62" s="42"/>
      <c r="J62" s="38"/>
      <c r="K62" s="42"/>
      <c r="L62" s="42"/>
      <c r="M62" s="37"/>
      <c r="N62" s="38"/>
      <c r="O62" s="42"/>
      <c r="P62" s="38"/>
      <c r="Q62" s="34"/>
      <c r="R62" s="34"/>
      <c r="S62" s="58"/>
      <c r="T62" s="44"/>
      <c r="U62" s="19"/>
      <c r="V62" s="36"/>
      <c r="W62" s="37"/>
      <c r="X62" s="38"/>
      <c r="Y62" s="42"/>
      <c r="Z62" s="38"/>
      <c r="AA62" s="42"/>
      <c r="AB62" s="38"/>
      <c r="AC62" s="42"/>
      <c r="AD62" s="42"/>
      <c r="AE62" s="37"/>
      <c r="AF62" s="38"/>
      <c r="AG62" s="42"/>
      <c r="AH62" s="38"/>
      <c r="AI62" s="34"/>
      <c r="AK62" s="58"/>
      <c r="AL62" s="44"/>
      <c r="AM62" s="19"/>
      <c r="AN62" s="36"/>
      <c r="AO62" s="37"/>
      <c r="AP62" s="38"/>
      <c r="AQ62" s="42"/>
      <c r="AR62" s="38"/>
      <c r="AS62" s="42"/>
      <c r="AT62" s="38"/>
      <c r="AU62" s="42"/>
      <c r="AV62" s="42"/>
      <c r="AW62" s="37"/>
      <c r="AX62" s="38"/>
      <c r="AY62" s="42"/>
      <c r="AZ62" s="38"/>
      <c r="BA62" s="34"/>
    </row>
    <row r="63" spans="1:53" ht="20.100000000000001" customHeight="1" x14ac:dyDescent="0.2">
      <c r="A63" s="58"/>
      <c r="B63" s="44"/>
      <c r="C63" s="19"/>
      <c r="D63" s="36"/>
      <c r="E63" s="39"/>
      <c r="F63" s="36"/>
      <c r="G63" s="34"/>
      <c r="H63" s="36"/>
      <c r="I63" s="34"/>
      <c r="J63" s="36"/>
      <c r="K63" s="34"/>
      <c r="L63" s="34"/>
      <c r="M63" s="39"/>
      <c r="N63" s="36"/>
      <c r="O63" s="34"/>
      <c r="P63" s="36"/>
      <c r="Q63" s="34"/>
      <c r="R63" s="34"/>
      <c r="S63" s="58"/>
      <c r="T63" s="44"/>
      <c r="U63" s="19"/>
      <c r="V63" s="36"/>
      <c r="W63" s="39"/>
      <c r="X63" s="36"/>
      <c r="Y63" s="34"/>
      <c r="Z63" s="36"/>
      <c r="AA63" s="34"/>
      <c r="AB63" s="36"/>
      <c r="AC63" s="34"/>
      <c r="AD63" s="34"/>
      <c r="AE63" s="39"/>
      <c r="AF63" s="36"/>
      <c r="AG63" s="34"/>
      <c r="AH63" s="36"/>
      <c r="AI63" s="34"/>
      <c r="AK63" s="58"/>
      <c r="AL63" s="44"/>
      <c r="AM63" s="19"/>
      <c r="AN63" s="36"/>
      <c r="AO63" s="39"/>
      <c r="AP63" s="36"/>
      <c r="AQ63" s="34"/>
      <c r="AR63" s="36"/>
      <c r="AS63" s="34"/>
      <c r="AT63" s="36"/>
      <c r="AU63" s="34"/>
      <c r="AV63" s="34"/>
      <c r="AW63" s="39"/>
      <c r="AX63" s="36"/>
      <c r="AY63" s="34"/>
      <c r="AZ63" s="36"/>
      <c r="BA63" s="34"/>
    </row>
    <row r="64" spans="1:53" ht="20.100000000000001" customHeight="1" x14ac:dyDescent="0.2">
      <c r="A64" s="58"/>
      <c r="B64" s="44"/>
      <c r="C64" s="19"/>
      <c r="D64" s="36"/>
      <c r="E64" s="37"/>
      <c r="F64" s="38"/>
      <c r="G64" s="42"/>
      <c r="H64" s="38"/>
      <c r="I64" s="42"/>
      <c r="J64" s="38"/>
      <c r="K64" s="42"/>
      <c r="L64" s="42"/>
      <c r="M64" s="37"/>
      <c r="N64" s="38"/>
      <c r="O64" s="42"/>
      <c r="P64" s="38"/>
      <c r="Q64" s="34"/>
      <c r="R64" s="34"/>
      <c r="S64" s="58"/>
      <c r="T64" s="44"/>
      <c r="U64" s="19"/>
      <c r="V64" s="36"/>
      <c r="W64" s="37"/>
      <c r="X64" s="38"/>
      <c r="Y64" s="42"/>
      <c r="Z64" s="38"/>
      <c r="AA64" s="42"/>
      <c r="AB64" s="38"/>
      <c r="AC64" s="42"/>
      <c r="AD64" s="42"/>
      <c r="AE64" s="37"/>
      <c r="AF64" s="38"/>
      <c r="AG64" s="42"/>
      <c r="AH64" s="38"/>
      <c r="AI64" s="34"/>
      <c r="AK64" s="58"/>
      <c r="AL64" s="44"/>
      <c r="AM64" s="19"/>
      <c r="AN64" s="36"/>
      <c r="AO64" s="37"/>
      <c r="AP64" s="38"/>
      <c r="AQ64" s="42"/>
      <c r="AR64" s="38"/>
      <c r="AS64" s="42"/>
      <c r="AT64" s="38"/>
      <c r="AU64" s="42"/>
      <c r="AV64" s="42"/>
      <c r="AW64" s="37"/>
      <c r="AX64" s="38"/>
      <c r="AY64" s="42"/>
      <c r="AZ64" s="38"/>
      <c r="BA64" s="34"/>
    </row>
    <row r="65" spans="1:55" ht="20.100000000000001" customHeight="1" x14ac:dyDescent="0.2">
      <c r="A65" s="58"/>
      <c r="B65" s="44"/>
      <c r="C65" s="19"/>
      <c r="D65" s="36"/>
      <c r="E65" s="37"/>
      <c r="F65" s="38"/>
      <c r="G65" s="42"/>
      <c r="H65" s="38"/>
      <c r="I65" s="42"/>
      <c r="J65" s="38"/>
      <c r="K65" s="42"/>
      <c r="L65" s="42"/>
      <c r="M65" s="37"/>
      <c r="N65" s="38"/>
      <c r="O65" s="42"/>
      <c r="P65" s="38"/>
      <c r="Q65" s="34"/>
      <c r="R65" s="34"/>
      <c r="S65" s="58"/>
      <c r="T65" s="44"/>
      <c r="U65" s="19"/>
      <c r="V65" s="36"/>
      <c r="W65" s="37"/>
      <c r="X65" s="38"/>
      <c r="Y65" s="42"/>
      <c r="Z65" s="38"/>
      <c r="AA65" s="42"/>
      <c r="AB65" s="38"/>
      <c r="AC65" s="42"/>
      <c r="AD65" s="42"/>
      <c r="AE65" s="37"/>
      <c r="AF65" s="38"/>
      <c r="AG65" s="42"/>
      <c r="AH65" s="38"/>
      <c r="AI65" s="34"/>
      <c r="AK65" s="58"/>
      <c r="AL65" s="44"/>
      <c r="AM65" s="19"/>
      <c r="AN65" s="36"/>
      <c r="AO65" s="37"/>
      <c r="AP65" s="38"/>
      <c r="AQ65" s="42"/>
      <c r="AR65" s="38"/>
      <c r="AS65" s="42"/>
      <c r="AT65" s="38"/>
      <c r="AU65" s="42"/>
      <c r="AV65" s="42"/>
      <c r="AW65" s="37"/>
      <c r="AX65" s="38"/>
      <c r="AY65" s="42"/>
      <c r="AZ65" s="38"/>
      <c r="BA65" s="34"/>
    </row>
    <row r="66" spans="1:55" ht="20.100000000000001" customHeight="1" x14ac:dyDescent="0.2">
      <c r="A66" s="58"/>
      <c r="B66" s="44"/>
      <c r="C66" s="19"/>
      <c r="D66" s="36"/>
      <c r="E66" s="39"/>
      <c r="F66" s="36"/>
      <c r="G66" s="34"/>
      <c r="H66" s="36"/>
      <c r="I66" s="34"/>
      <c r="J66" s="36"/>
      <c r="K66" s="34"/>
      <c r="L66" s="34"/>
      <c r="M66" s="39"/>
      <c r="N66" s="36"/>
      <c r="O66" s="34"/>
      <c r="P66" s="36"/>
      <c r="Q66" s="34"/>
      <c r="R66" s="34"/>
      <c r="S66" s="58"/>
      <c r="T66" s="44"/>
      <c r="U66" s="19"/>
      <c r="V66" s="36"/>
      <c r="W66" s="39"/>
      <c r="X66" s="36"/>
      <c r="Y66" s="34"/>
      <c r="Z66" s="36"/>
      <c r="AA66" s="34"/>
      <c r="AB66" s="36"/>
      <c r="AC66" s="34"/>
      <c r="AD66" s="34"/>
      <c r="AE66" s="39"/>
      <c r="AF66" s="36"/>
      <c r="AG66" s="34"/>
      <c r="AH66" s="36"/>
      <c r="AI66" s="34"/>
      <c r="AK66" s="58"/>
      <c r="AL66" s="44"/>
      <c r="AM66" s="19"/>
      <c r="AN66" s="36"/>
      <c r="AO66" s="39"/>
      <c r="AP66" s="36"/>
      <c r="AQ66" s="34"/>
      <c r="AR66" s="36"/>
      <c r="AS66" s="34"/>
      <c r="AT66" s="36"/>
      <c r="AU66" s="34"/>
      <c r="AV66" s="34"/>
      <c r="AW66" s="39"/>
      <c r="AX66" s="36"/>
      <c r="AY66" s="34"/>
      <c r="AZ66" s="36"/>
      <c r="BA66" s="34"/>
    </row>
    <row r="67" spans="1:55" ht="20.100000000000001" customHeight="1" x14ac:dyDescent="0.2">
      <c r="A67" s="58"/>
      <c r="B67" s="44"/>
      <c r="C67" s="19"/>
      <c r="D67" s="36"/>
      <c r="E67" s="37"/>
      <c r="F67" s="38"/>
      <c r="G67" s="42"/>
      <c r="H67" s="38"/>
      <c r="I67" s="42"/>
      <c r="J67" s="38"/>
      <c r="K67" s="42"/>
      <c r="L67" s="42"/>
      <c r="M67" s="37"/>
      <c r="N67" s="38"/>
      <c r="O67" s="42"/>
      <c r="P67" s="38"/>
      <c r="Q67" s="34"/>
      <c r="R67" s="34"/>
      <c r="S67" s="58"/>
      <c r="T67" s="44"/>
      <c r="U67" s="19"/>
      <c r="V67" s="36"/>
      <c r="W67" s="37"/>
      <c r="X67" s="38"/>
      <c r="Y67" s="42"/>
      <c r="Z67" s="38"/>
      <c r="AA67" s="42"/>
      <c r="AB67" s="38"/>
      <c r="AC67" s="42"/>
      <c r="AD67" s="42"/>
      <c r="AE67" s="37"/>
      <c r="AF67" s="38"/>
      <c r="AG67" s="42"/>
      <c r="AH67" s="38"/>
      <c r="AI67" s="34"/>
      <c r="AK67" s="58"/>
      <c r="AL67" s="44"/>
      <c r="AM67" s="19"/>
      <c r="AN67" s="36"/>
      <c r="AO67" s="37"/>
      <c r="AP67" s="38"/>
      <c r="AQ67" s="42"/>
      <c r="AR67" s="38"/>
      <c r="AS67" s="42"/>
      <c r="AT67" s="38"/>
      <c r="AU67" s="42"/>
      <c r="AV67" s="42"/>
      <c r="AW67" s="37"/>
      <c r="AX67" s="38"/>
      <c r="AY67" s="42"/>
      <c r="AZ67" s="38"/>
      <c r="BA67" s="34"/>
    </row>
    <row r="68" spans="1:55" ht="20.100000000000001" customHeight="1" x14ac:dyDescent="0.2">
      <c r="A68" s="58"/>
      <c r="B68" s="44"/>
      <c r="C68" s="19"/>
      <c r="D68" s="36"/>
      <c r="E68" s="39"/>
      <c r="F68" s="36"/>
      <c r="G68" s="34"/>
      <c r="H68" s="36"/>
      <c r="I68" s="34"/>
      <c r="J68" s="36"/>
      <c r="K68" s="34"/>
      <c r="L68" s="34"/>
      <c r="M68" s="39"/>
      <c r="N68" s="36"/>
      <c r="O68" s="34"/>
      <c r="P68" s="36"/>
      <c r="Q68" s="34"/>
      <c r="R68" s="34"/>
      <c r="S68" s="58"/>
      <c r="T68" s="44"/>
      <c r="U68" s="19"/>
      <c r="V68" s="36"/>
      <c r="W68" s="39"/>
      <c r="X68" s="36"/>
      <c r="Y68" s="34"/>
      <c r="Z68" s="36"/>
      <c r="AA68" s="34"/>
      <c r="AB68" s="36"/>
      <c r="AC68" s="34"/>
      <c r="AD68" s="34"/>
      <c r="AE68" s="39"/>
      <c r="AF68" s="36"/>
      <c r="AG68" s="34"/>
      <c r="AH68" s="36"/>
      <c r="AI68" s="34"/>
      <c r="AK68" s="58"/>
      <c r="AL68" s="44"/>
      <c r="AM68" s="19"/>
      <c r="AN68" s="36"/>
      <c r="AO68" s="39"/>
      <c r="AP68" s="36"/>
      <c r="AQ68" s="34"/>
      <c r="AR68" s="36"/>
      <c r="AS68" s="34"/>
      <c r="AT68" s="36"/>
      <c r="AU68" s="34"/>
      <c r="AV68" s="34"/>
      <c r="AW68" s="39"/>
      <c r="AX68" s="36"/>
      <c r="AY68" s="34"/>
      <c r="AZ68" s="36"/>
      <c r="BA68" s="34"/>
    </row>
    <row r="69" spans="1:55" ht="20.100000000000001" customHeight="1" x14ac:dyDescent="0.2">
      <c r="A69" s="58"/>
      <c r="B69" s="44"/>
      <c r="C69" s="19"/>
      <c r="D69" s="36"/>
      <c r="E69" s="37"/>
      <c r="F69" s="38"/>
      <c r="G69" s="42"/>
      <c r="H69" s="38"/>
      <c r="I69" s="42"/>
      <c r="J69" s="38"/>
      <c r="K69" s="42"/>
      <c r="L69" s="42"/>
      <c r="M69" s="37"/>
      <c r="N69" s="38"/>
      <c r="O69" s="42"/>
      <c r="P69" s="38"/>
      <c r="Q69" s="34"/>
      <c r="R69" s="34"/>
      <c r="S69" s="58"/>
      <c r="T69" s="44"/>
      <c r="U69" s="19"/>
      <c r="V69" s="36"/>
      <c r="W69" s="37"/>
      <c r="X69" s="38"/>
      <c r="Y69" s="42"/>
      <c r="Z69" s="38"/>
      <c r="AA69" s="42"/>
      <c r="AB69" s="38"/>
      <c r="AC69" s="42"/>
      <c r="AD69" s="42"/>
      <c r="AE69" s="37"/>
      <c r="AF69" s="38"/>
      <c r="AG69" s="42"/>
      <c r="AH69" s="38"/>
      <c r="AI69" s="34"/>
      <c r="AK69" s="58"/>
      <c r="AL69" s="44"/>
      <c r="AM69" s="19"/>
      <c r="AN69" s="36"/>
      <c r="AO69" s="37"/>
      <c r="AP69" s="38"/>
      <c r="AQ69" s="42"/>
      <c r="AR69" s="38"/>
      <c r="AS69" s="42"/>
      <c r="AT69" s="38"/>
      <c r="AU69" s="42"/>
      <c r="AV69" s="42"/>
      <c r="AW69" s="37"/>
      <c r="AX69" s="38"/>
      <c r="AY69" s="42"/>
      <c r="AZ69" s="38"/>
      <c r="BA69" s="34"/>
    </row>
    <row r="70" spans="1:55" ht="20.100000000000001" customHeight="1" x14ac:dyDescent="0.2">
      <c r="A70" s="58"/>
      <c r="B70" s="44"/>
      <c r="C70" s="19"/>
      <c r="D70" s="36"/>
      <c r="E70" s="43"/>
      <c r="F70" s="36"/>
      <c r="G70" s="34"/>
      <c r="H70" s="36"/>
      <c r="I70" s="34"/>
      <c r="J70" s="36"/>
      <c r="K70" s="34"/>
      <c r="L70" s="34"/>
      <c r="M70" s="39"/>
      <c r="N70" s="36"/>
      <c r="O70" s="34"/>
      <c r="P70" s="36"/>
      <c r="Q70" s="34"/>
      <c r="R70" s="34"/>
      <c r="S70" s="58"/>
      <c r="T70" s="44"/>
      <c r="U70" s="19"/>
      <c r="V70" s="36"/>
      <c r="W70" s="43"/>
      <c r="X70" s="36"/>
      <c r="Y70" s="34"/>
      <c r="Z70" s="36"/>
      <c r="AA70" s="34"/>
      <c r="AB70" s="36"/>
      <c r="AC70" s="34"/>
      <c r="AD70" s="34"/>
      <c r="AE70" s="39"/>
      <c r="AF70" s="36"/>
      <c r="AG70" s="34"/>
      <c r="AH70" s="36"/>
      <c r="AI70" s="34"/>
      <c r="AK70" s="58"/>
      <c r="AL70" s="44"/>
      <c r="AM70" s="19"/>
      <c r="AN70" s="36"/>
      <c r="AO70" s="43"/>
      <c r="AP70" s="36"/>
      <c r="AQ70" s="34"/>
      <c r="AR70" s="36"/>
      <c r="AS70" s="34"/>
      <c r="AT70" s="36"/>
      <c r="AU70" s="34"/>
      <c r="AV70" s="34"/>
      <c r="AW70" s="39"/>
      <c r="AX70" s="36"/>
      <c r="AY70" s="34"/>
      <c r="AZ70" s="36"/>
      <c r="BA70" s="34"/>
    </row>
    <row r="71" spans="1:55" ht="20.100000000000001" customHeight="1" x14ac:dyDescent="0.2">
      <c r="A71" s="58"/>
      <c r="B71" s="44"/>
      <c r="C71" s="19"/>
      <c r="D71" s="36"/>
      <c r="E71" s="39"/>
      <c r="F71" s="38"/>
      <c r="G71" s="42"/>
      <c r="H71" s="38"/>
      <c r="I71" s="42"/>
      <c r="J71" s="38"/>
      <c r="K71" s="42"/>
      <c r="L71" s="42"/>
      <c r="M71" s="37"/>
      <c r="N71" s="38"/>
      <c r="O71" s="42"/>
      <c r="P71" s="38"/>
      <c r="Q71" s="34"/>
      <c r="R71" s="34"/>
      <c r="S71" s="58"/>
      <c r="T71" s="44"/>
      <c r="U71" s="19"/>
      <c r="V71" s="36"/>
      <c r="W71" s="39"/>
      <c r="X71" s="38"/>
      <c r="Y71" s="42"/>
      <c r="Z71" s="38"/>
      <c r="AA71" s="42"/>
      <c r="AB71" s="38"/>
      <c r="AC71" s="42"/>
      <c r="AD71" s="42"/>
      <c r="AE71" s="37"/>
      <c r="AF71" s="38"/>
      <c r="AG71" s="42"/>
      <c r="AH71" s="38"/>
      <c r="AI71" s="34"/>
      <c r="AK71" s="58"/>
      <c r="AL71" s="44"/>
      <c r="AM71" s="19"/>
      <c r="AN71" s="36"/>
      <c r="AO71" s="39"/>
      <c r="AP71" s="38"/>
      <c r="AQ71" s="42"/>
      <c r="AR71" s="38"/>
      <c r="AS71" s="42"/>
      <c r="AT71" s="38"/>
      <c r="AU71" s="42"/>
      <c r="AV71" s="42"/>
      <c r="AW71" s="37"/>
      <c r="AX71" s="38"/>
      <c r="AY71" s="42"/>
      <c r="AZ71" s="38"/>
      <c r="BA71" s="34"/>
    </row>
    <row r="72" spans="1:55" ht="20.100000000000001" customHeight="1" x14ac:dyDescent="0.2">
      <c r="A72" s="58"/>
      <c r="B72" s="44"/>
      <c r="C72" s="19"/>
      <c r="D72" s="36"/>
      <c r="E72" s="41"/>
      <c r="F72" s="36"/>
      <c r="G72" s="34"/>
      <c r="H72" s="36"/>
      <c r="I72" s="34"/>
      <c r="J72" s="36"/>
      <c r="K72" s="34"/>
      <c r="L72" s="34"/>
      <c r="M72" s="39"/>
      <c r="N72" s="36"/>
      <c r="O72" s="34"/>
      <c r="P72" s="36"/>
      <c r="Q72" s="34"/>
      <c r="R72" s="34"/>
      <c r="S72" s="58"/>
      <c r="T72" s="44"/>
      <c r="U72" s="19"/>
      <c r="V72" s="36"/>
      <c r="W72" s="41"/>
      <c r="X72" s="36"/>
      <c r="Y72" s="34"/>
      <c r="Z72" s="36"/>
      <c r="AA72" s="34"/>
      <c r="AB72" s="36"/>
      <c r="AC72" s="34"/>
      <c r="AD72" s="34"/>
      <c r="AE72" s="39"/>
      <c r="AF72" s="36"/>
      <c r="AG72" s="34"/>
      <c r="AH72" s="36"/>
      <c r="AI72" s="34"/>
      <c r="AK72" s="58"/>
      <c r="AL72" s="44"/>
      <c r="AM72" s="19"/>
      <c r="AN72" s="36"/>
      <c r="AO72" s="41"/>
      <c r="AP72" s="36"/>
      <c r="AQ72" s="34"/>
      <c r="AR72" s="36"/>
      <c r="AS72" s="34"/>
      <c r="AT72" s="36"/>
      <c r="AU72" s="34"/>
      <c r="AV72" s="34"/>
      <c r="AW72" s="39"/>
      <c r="AX72" s="36"/>
      <c r="AY72" s="34"/>
      <c r="AZ72" s="36"/>
      <c r="BA72" s="34"/>
    </row>
    <row r="73" spans="1:55" ht="20.100000000000001" customHeight="1" x14ac:dyDescent="0.2">
      <c r="A73" s="58"/>
      <c r="B73" s="44"/>
      <c r="C73" s="19"/>
      <c r="D73" s="36"/>
      <c r="E73" s="37"/>
      <c r="F73" s="38"/>
      <c r="G73" s="42"/>
      <c r="H73" s="38"/>
      <c r="I73" s="42"/>
      <c r="J73" s="38"/>
      <c r="K73" s="42"/>
      <c r="L73" s="42"/>
      <c r="M73" s="37"/>
      <c r="N73" s="38"/>
      <c r="O73" s="42"/>
      <c r="P73" s="38"/>
      <c r="Q73" s="34"/>
      <c r="R73" s="34"/>
      <c r="S73" s="58"/>
      <c r="T73" s="44"/>
      <c r="U73" s="19"/>
      <c r="V73" s="36"/>
      <c r="W73" s="37"/>
      <c r="X73" s="38"/>
      <c r="Y73" s="42"/>
      <c r="Z73" s="38"/>
      <c r="AA73" s="42"/>
      <c r="AB73" s="38"/>
      <c r="AC73" s="42"/>
      <c r="AD73" s="42"/>
      <c r="AE73" s="37"/>
      <c r="AF73" s="38"/>
      <c r="AG73" s="42"/>
      <c r="AH73" s="38"/>
      <c r="AI73" s="34"/>
      <c r="AK73" s="58"/>
      <c r="AL73" s="44"/>
      <c r="AM73" s="19"/>
      <c r="AN73" s="36"/>
      <c r="AO73" s="37"/>
      <c r="AP73" s="38"/>
      <c r="AQ73" s="42"/>
      <c r="AR73" s="38"/>
      <c r="AS73" s="42"/>
      <c r="AT73" s="38"/>
      <c r="AU73" s="42"/>
      <c r="AV73" s="42"/>
      <c r="AW73" s="37"/>
      <c r="AX73" s="38"/>
      <c r="AY73" s="42"/>
      <c r="AZ73" s="38"/>
      <c r="BA73" s="34"/>
    </row>
    <row r="74" spans="1:55" ht="12" customHeight="1" x14ac:dyDescent="0.2">
      <c r="A74" s="19"/>
      <c r="B74" s="19"/>
      <c r="C74" s="19"/>
      <c r="D74" s="34"/>
      <c r="E74" s="34"/>
      <c r="F74" s="34"/>
      <c r="G74" s="34"/>
      <c r="H74" s="34"/>
      <c r="I74" s="34"/>
      <c r="J74" s="34"/>
      <c r="K74" s="34"/>
      <c r="L74" s="34"/>
      <c r="M74" s="34"/>
      <c r="N74" s="34"/>
      <c r="O74" s="34"/>
      <c r="P74" s="34"/>
      <c r="Q74" s="34"/>
      <c r="R74" s="34"/>
      <c r="S74" s="19"/>
      <c r="T74" s="19"/>
      <c r="U74" s="19"/>
      <c r="V74" s="34"/>
      <c r="W74" s="34"/>
      <c r="X74" s="34"/>
      <c r="Y74" s="34"/>
      <c r="Z74" s="34"/>
      <c r="AA74" s="34"/>
      <c r="AB74" s="34"/>
      <c r="AC74" s="34"/>
      <c r="AD74" s="34"/>
      <c r="AE74" s="34"/>
      <c r="AF74" s="34"/>
      <c r="AG74" s="34"/>
      <c r="AH74" s="34"/>
      <c r="AI74" s="34"/>
      <c r="AJ74" s="19"/>
      <c r="AK74" s="19"/>
      <c r="AL74" s="19"/>
      <c r="AM74" s="19"/>
      <c r="AN74" s="19"/>
      <c r="AO74" s="34"/>
      <c r="AP74" s="34"/>
      <c r="AQ74" s="34"/>
      <c r="AR74" s="34"/>
      <c r="AS74" s="45"/>
      <c r="AT74" s="46"/>
      <c r="AU74" s="46"/>
      <c r="AV74" s="46"/>
      <c r="AW74" s="46"/>
      <c r="AX74" s="46"/>
      <c r="AY74" s="46"/>
      <c r="AZ74" s="46"/>
      <c r="BA74" s="46"/>
      <c r="BB74" s="25"/>
      <c r="BC74" s="25"/>
    </row>
    <row r="75" spans="1:55" ht="3" customHeight="1" x14ac:dyDescent="0.2">
      <c r="A75" s="47"/>
      <c r="B75" s="47"/>
      <c r="C75" s="47"/>
      <c r="D75" s="47"/>
      <c r="E75" s="47"/>
      <c r="F75" s="47"/>
      <c r="G75" s="47"/>
      <c r="H75" s="47"/>
      <c r="I75" s="47"/>
      <c r="J75" s="47"/>
      <c r="K75" s="47"/>
      <c r="L75" s="47"/>
      <c r="M75" s="47"/>
      <c r="N75" s="47"/>
      <c r="O75" s="47"/>
      <c r="P75" s="47"/>
      <c r="Q75" s="47"/>
      <c r="R75" s="47"/>
      <c r="S75" s="47"/>
      <c r="T75" s="47"/>
      <c r="U75" s="47"/>
      <c r="V75" s="47"/>
      <c r="W75" s="47"/>
      <c r="X75" s="47"/>
      <c r="Y75" s="47"/>
      <c r="Z75" s="47"/>
      <c r="AA75" s="47"/>
      <c r="AB75" s="47"/>
      <c r="AC75" s="47"/>
      <c r="AD75" s="47"/>
      <c r="AE75" s="47"/>
      <c r="AF75" s="47"/>
      <c r="AG75" s="47"/>
      <c r="AH75" s="47"/>
      <c r="AI75" s="47"/>
      <c r="AJ75" s="47"/>
      <c r="AK75" s="47"/>
      <c r="AL75" s="47"/>
      <c r="AM75" s="47"/>
      <c r="AN75" s="47"/>
      <c r="AO75" s="47"/>
      <c r="AP75" s="47"/>
      <c r="AQ75" s="47"/>
      <c r="AR75" s="47"/>
      <c r="AS75" s="47"/>
      <c r="AT75" s="47"/>
      <c r="AU75" s="47"/>
      <c r="AV75" s="47"/>
      <c r="AW75" s="47"/>
      <c r="AX75" s="47"/>
      <c r="AY75" s="47"/>
      <c r="AZ75" s="47"/>
      <c r="BA75" s="47"/>
    </row>
    <row r="76" spans="1:55" ht="7.5" customHeight="1" x14ac:dyDescent="0.2"/>
    <row r="77" spans="1:55" ht="12.75" customHeight="1" x14ac:dyDescent="0.2"/>
    <row r="78" spans="1:55" ht="12.75" customHeight="1" x14ac:dyDescent="0.2"/>
    <row r="79" spans="1:55" s="27" customFormat="1" ht="12.75" customHeight="1" x14ac:dyDescent="0.2"/>
    <row r="80" spans="1:55" s="27" customFormat="1" ht="12.75" customHeight="1" x14ac:dyDescent="0.2"/>
    <row r="85" ht="20.100000000000001" customHeight="1" x14ac:dyDescent="0.2"/>
    <row r="86" ht="20.100000000000001" customHeight="1" x14ac:dyDescent="0.2"/>
    <row r="87" ht="20.100000000000001" customHeight="1" x14ac:dyDescent="0.2"/>
    <row r="88" ht="20.100000000000001" customHeight="1" x14ac:dyDescent="0.2"/>
    <row r="89" ht="20.100000000000001" customHeight="1" x14ac:dyDescent="0.2"/>
    <row r="90" ht="20.100000000000001" customHeight="1" x14ac:dyDescent="0.2"/>
    <row r="91" ht="20.100000000000001" customHeight="1" x14ac:dyDescent="0.2"/>
    <row r="92" ht="20.100000000000001" customHeight="1" x14ac:dyDescent="0.2"/>
    <row r="93" ht="20.100000000000001" customHeight="1" x14ac:dyDescent="0.2"/>
    <row r="94" ht="20.100000000000001" customHeight="1" x14ac:dyDescent="0.2"/>
    <row r="95" ht="20.100000000000001" customHeight="1" x14ac:dyDescent="0.2"/>
    <row r="96" ht="20.100000000000001" customHeight="1" x14ac:dyDescent="0.2"/>
    <row r="97" spans="1:1" ht="20.100000000000001" customHeight="1" x14ac:dyDescent="0.2"/>
    <row r="98" spans="1:1" ht="20.100000000000001" customHeight="1" x14ac:dyDescent="0.2"/>
    <row r="99" spans="1:1" ht="20.100000000000001" customHeight="1" x14ac:dyDescent="0.2"/>
    <row r="100" spans="1:1" ht="20.100000000000001" customHeight="1" x14ac:dyDescent="0.2"/>
    <row r="101" spans="1:1" ht="20.100000000000001" customHeight="1" x14ac:dyDescent="0.2"/>
    <row r="102" spans="1:1" ht="20.100000000000001" customHeight="1" x14ac:dyDescent="0.2"/>
    <row r="103" spans="1:1" ht="20.100000000000001" customHeight="1" x14ac:dyDescent="0.2"/>
    <row r="104" spans="1:1" ht="20.100000000000001" customHeight="1" x14ac:dyDescent="0.2"/>
    <row r="105" spans="1:1" ht="20.100000000000001" customHeight="1" x14ac:dyDescent="0.2"/>
    <row r="106" spans="1:1" ht="20.100000000000001" customHeight="1" x14ac:dyDescent="0.2"/>
    <row r="107" spans="1:1" ht="20.100000000000001" customHeight="1" x14ac:dyDescent="0.2"/>
    <row r="108" spans="1:1" ht="20.100000000000001" customHeight="1" x14ac:dyDescent="0.2"/>
    <row r="109" spans="1:1" ht="20.100000000000001" customHeight="1" x14ac:dyDescent="0.2"/>
    <row r="110" spans="1:1" ht="9" customHeight="1" x14ac:dyDescent="0.2">
      <c r="A110" s="25"/>
    </row>
    <row r="111" spans="1:1" ht="6" customHeight="1" x14ac:dyDescent="0.2"/>
    <row r="112" spans="1:1" ht="8.25" customHeight="1" x14ac:dyDescent="0.2"/>
    <row r="113" ht="12.75" customHeight="1" x14ac:dyDescent="0.2"/>
    <row r="114" ht="12.75" customHeight="1" x14ac:dyDescent="0.2"/>
    <row r="115" s="27" customFormat="1" ht="12.75" customHeight="1" x14ac:dyDescent="0.2"/>
    <row r="116" s="27" customFormat="1" ht="12.75" customHeight="1" x14ac:dyDescent="0.2"/>
    <row r="121" ht="20.100000000000001" customHeight="1" x14ac:dyDescent="0.2"/>
    <row r="122" ht="20.100000000000001" customHeight="1" x14ac:dyDescent="0.2"/>
    <row r="123" ht="20.100000000000001" customHeight="1" x14ac:dyDescent="0.2"/>
    <row r="124" ht="20.100000000000001" customHeight="1" x14ac:dyDescent="0.2"/>
    <row r="125" ht="20.100000000000001" customHeight="1" x14ac:dyDescent="0.2"/>
    <row r="126" ht="20.100000000000001" customHeight="1" x14ac:dyDescent="0.2"/>
    <row r="127" ht="20.100000000000001" customHeight="1" x14ac:dyDescent="0.2"/>
    <row r="128" ht="20.100000000000001" customHeight="1" x14ac:dyDescent="0.2"/>
    <row r="129" ht="20.100000000000001" customHeight="1" x14ac:dyDescent="0.2"/>
    <row r="130" ht="20.100000000000001" customHeight="1" x14ac:dyDescent="0.2"/>
    <row r="131" ht="20.100000000000001" customHeight="1" x14ac:dyDescent="0.2"/>
    <row r="132" ht="20.100000000000001" customHeight="1" x14ac:dyDescent="0.2"/>
    <row r="133" ht="20.100000000000001" customHeight="1" x14ac:dyDescent="0.2"/>
    <row r="134" ht="20.100000000000001" customHeight="1" x14ac:dyDescent="0.2"/>
    <row r="135" ht="20.100000000000001" customHeight="1" x14ac:dyDescent="0.2"/>
    <row r="136" ht="20.100000000000001" customHeight="1" x14ac:dyDescent="0.2"/>
    <row r="137" ht="20.100000000000001" customHeight="1" x14ac:dyDescent="0.2"/>
    <row r="138" ht="20.100000000000001" customHeight="1" x14ac:dyDescent="0.2"/>
    <row r="139" ht="20.100000000000001" customHeight="1" x14ac:dyDescent="0.2"/>
    <row r="140" ht="20.100000000000001" customHeight="1" x14ac:dyDescent="0.2"/>
    <row r="141" ht="20.100000000000001" customHeight="1" x14ac:dyDescent="0.2"/>
    <row r="142" ht="20.100000000000001" customHeight="1" x14ac:dyDescent="0.2"/>
    <row r="143" ht="20.100000000000001" customHeight="1" x14ac:dyDescent="0.2"/>
    <row r="144" ht="20.100000000000001" customHeight="1" x14ac:dyDescent="0.2"/>
    <row r="145" spans="1:1" ht="20.100000000000001" customHeight="1" x14ac:dyDescent="0.2"/>
    <row r="146" spans="1:1" ht="7.5" customHeight="1" x14ac:dyDescent="0.2">
      <c r="A146" s="25"/>
    </row>
    <row r="147" spans="1:1" ht="7.5" customHeight="1" x14ac:dyDescent="0.2"/>
    <row r="148" spans="1:1" ht="8.25" customHeight="1" x14ac:dyDescent="0.2"/>
    <row r="149" spans="1:1" ht="12.75" customHeight="1" x14ac:dyDescent="0.2"/>
    <row r="150" spans="1:1" ht="12.75" customHeight="1" x14ac:dyDescent="0.2"/>
    <row r="151" spans="1:1" s="27" customFormat="1" ht="12.75" customHeight="1" x14ac:dyDescent="0.2"/>
    <row r="152" spans="1:1" s="27" customFormat="1" ht="12.75" customHeight="1" x14ac:dyDescent="0.2"/>
    <row r="157" spans="1:1" ht="20.100000000000001" customHeight="1" x14ac:dyDescent="0.2"/>
    <row r="158" spans="1:1" ht="20.100000000000001" customHeight="1" x14ac:dyDescent="0.2"/>
    <row r="159" spans="1:1" ht="20.100000000000001" customHeight="1" x14ac:dyDescent="0.2"/>
    <row r="160" spans="1:1" ht="20.100000000000001" customHeight="1" x14ac:dyDescent="0.2"/>
    <row r="161" ht="20.100000000000001" customHeight="1" x14ac:dyDescent="0.2"/>
    <row r="162" ht="20.100000000000001" customHeight="1" x14ac:dyDescent="0.2"/>
    <row r="163" ht="20.100000000000001" customHeight="1" x14ac:dyDescent="0.2"/>
    <row r="164" ht="20.100000000000001" customHeight="1" x14ac:dyDescent="0.2"/>
    <row r="165" ht="20.100000000000001" customHeight="1" x14ac:dyDescent="0.2"/>
    <row r="166" ht="20.100000000000001" customHeight="1" x14ac:dyDescent="0.2"/>
    <row r="167" ht="20.100000000000001" customHeight="1" x14ac:dyDescent="0.2"/>
    <row r="168" ht="20.100000000000001" customHeight="1" x14ac:dyDescent="0.2"/>
    <row r="169" ht="20.100000000000001" customHeight="1" x14ac:dyDescent="0.2"/>
    <row r="170" ht="20.100000000000001" customHeight="1" x14ac:dyDescent="0.2"/>
    <row r="171" ht="20.100000000000001" customHeight="1" x14ac:dyDescent="0.2"/>
    <row r="172" ht="20.100000000000001" customHeight="1" x14ac:dyDescent="0.2"/>
    <row r="173" ht="20.100000000000001" customHeight="1" x14ac:dyDescent="0.2"/>
    <row r="174" ht="20.100000000000001" customHeight="1" x14ac:dyDescent="0.2"/>
    <row r="175" ht="20.100000000000001" customHeight="1" x14ac:dyDescent="0.2"/>
    <row r="176" ht="20.100000000000001" customHeight="1" x14ac:dyDescent="0.2"/>
    <row r="177" spans="1:1" ht="20.100000000000001" customHeight="1" x14ac:dyDescent="0.2"/>
    <row r="178" spans="1:1" ht="20.100000000000001" customHeight="1" x14ac:dyDescent="0.2"/>
    <row r="179" spans="1:1" ht="20.100000000000001" customHeight="1" x14ac:dyDescent="0.2"/>
    <row r="180" spans="1:1" ht="20.100000000000001" customHeight="1" x14ac:dyDescent="0.2"/>
    <row r="181" spans="1:1" ht="20.100000000000001" customHeight="1" x14ac:dyDescent="0.2"/>
    <row r="182" spans="1:1" ht="8.25" customHeight="1" x14ac:dyDescent="0.2">
      <c r="A182" s="25"/>
    </row>
    <row r="183" spans="1:1" ht="6.75" customHeight="1" x14ac:dyDescent="0.2"/>
    <row r="184" spans="1:1" ht="8.25" customHeight="1" x14ac:dyDescent="0.2"/>
    <row r="185" spans="1:1" ht="12.75" customHeight="1" x14ac:dyDescent="0.2"/>
    <row r="186" spans="1:1" ht="12.75" customHeight="1" x14ac:dyDescent="0.2"/>
    <row r="187" spans="1:1" s="27" customFormat="1" ht="12.75" customHeight="1" x14ac:dyDescent="0.2"/>
    <row r="188" spans="1:1" s="27" customFormat="1" ht="12.75" customHeight="1" x14ac:dyDescent="0.2"/>
    <row r="193" ht="20.100000000000001" customHeight="1" x14ac:dyDescent="0.2"/>
    <row r="194" ht="20.100000000000001" customHeight="1" x14ac:dyDescent="0.2"/>
    <row r="195" ht="20.100000000000001" customHeight="1" x14ac:dyDescent="0.2"/>
    <row r="196" ht="20.100000000000001" customHeight="1" x14ac:dyDescent="0.2"/>
    <row r="197" ht="20.100000000000001" customHeight="1" x14ac:dyDescent="0.2"/>
    <row r="198" ht="20.100000000000001" customHeight="1" x14ac:dyDescent="0.2"/>
    <row r="199" ht="20.100000000000001" customHeight="1" x14ac:dyDescent="0.2"/>
    <row r="200" ht="20.100000000000001" customHeight="1" x14ac:dyDescent="0.2"/>
    <row r="201" ht="20.100000000000001" customHeight="1" x14ac:dyDescent="0.2"/>
    <row r="202" ht="20.100000000000001" customHeight="1" x14ac:dyDescent="0.2"/>
    <row r="203" ht="20.100000000000001" customHeight="1" x14ac:dyDescent="0.2"/>
    <row r="204" ht="20.100000000000001" customHeight="1" x14ac:dyDescent="0.2"/>
    <row r="205" ht="20.100000000000001" customHeight="1" x14ac:dyDescent="0.2"/>
    <row r="206" ht="20.100000000000001" customHeight="1" x14ac:dyDescent="0.2"/>
    <row r="207" ht="20.100000000000001" customHeight="1" x14ac:dyDescent="0.2"/>
    <row r="208" ht="20.100000000000001" customHeight="1" x14ac:dyDescent="0.2"/>
    <row r="209" spans="1:1" ht="20.100000000000001" customHeight="1" x14ac:dyDescent="0.2"/>
    <row r="210" spans="1:1" ht="20.100000000000001" customHeight="1" x14ac:dyDescent="0.2"/>
    <row r="211" spans="1:1" ht="20.100000000000001" customHeight="1" x14ac:dyDescent="0.2"/>
    <row r="212" spans="1:1" ht="20.100000000000001" customHeight="1" x14ac:dyDescent="0.2"/>
    <row r="213" spans="1:1" ht="20.100000000000001" customHeight="1" x14ac:dyDescent="0.2"/>
    <row r="214" spans="1:1" ht="20.100000000000001" customHeight="1" x14ac:dyDescent="0.2"/>
    <row r="215" spans="1:1" ht="20.100000000000001" customHeight="1" x14ac:dyDescent="0.2"/>
    <row r="216" spans="1:1" ht="20.100000000000001" customHeight="1" x14ac:dyDescent="0.2"/>
    <row r="217" spans="1:1" ht="20.100000000000001" customHeight="1" x14ac:dyDescent="0.2"/>
    <row r="218" spans="1:1" ht="9" customHeight="1" x14ac:dyDescent="0.2">
      <c r="A218" s="25"/>
    </row>
    <row r="219" spans="1:1" ht="6" customHeight="1" x14ac:dyDescent="0.2"/>
    <row r="220" spans="1:1" ht="8.25" customHeight="1" x14ac:dyDescent="0.2"/>
    <row r="221" spans="1:1" ht="12.75" customHeight="1" x14ac:dyDescent="0.2"/>
    <row r="222" spans="1:1" ht="12.75" customHeight="1" x14ac:dyDescent="0.2"/>
    <row r="223" spans="1:1" s="27" customFormat="1" ht="12.75" customHeight="1" x14ac:dyDescent="0.2"/>
    <row r="224" spans="1:1" s="27" customFormat="1" ht="12.75" customHeight="1" x14ac:dyDescent="0.2"/>
    <row r="229" ht="20.100000000000001" customHeight="1" x14ac:dyDescent="0.2"/>
    <row r="230" ht="20.100000000000001" customHeight="1" x14ac:dyDescent="0.2"/>
    <row r="231" ht="20.100000000000001" customHeight="1" x14ac:dyDescent="0.2"/>
    <row r="232" ht="20.100000000000001" customHeight="1" x14ac:dyDescent="0.2"/>
    <row r="233" ht="20.100000000000001" customHeight="1" x14ac:dyDescent="0.2"/>
    <row r="234" ht="20.100000000000001" customHeight="1" x14ac:dyDescent="0.2"/>
    <row r="235" ht="20.100000000000001" customHeight="1" x14ac:dyDescent="0.2"/>
    <row r="236" ht="20.100000000000001" customHeight="1" x14ac:dyDescent="0.2"/>
    <row r="237" ht="20.100000000000001" customHeight="1" x14ac:dyDescent="0.2"/>
    <row r="238" ht="20.100000000000001" customHeight="1" x14ac:dyDescent="0.2"/>
    <row r="239" ht="20.100000000000001" customHeight="1" x14ac:dyDescent="0.2"/>
    <row r="240" ht="20.100000000000001" customHeight="1" x14ac:dyDescent="0.2"/>
    <row r="241" spans="1:1" ht="20.100000000000001" customHeight="1" x14ac:dyDescent="0.2"/>
    <row r="242" spans="1:1" ht="20.100000000000001" customHeight="1" x14ac:dyDescent="0.2"/>
    <row r="243" spans="1:1" ht="20.100000000000001" customHeight="1" x14ac:dyDescent="0.2"/>
    <row r="244" spans="1:1" ht="20.100000000000001" customHeight="1" x14ac:dyDescent="0.2"/>
    <row r="245" spans="1:1" ht="20.100000000000001" customHeight="1" x14ac:dyDescent="0.2"/>
    <row r="246" spans="1:1" ht="20.100000000000001" customHeight="1" x14ac:dyDescent="0.2"/>
    <row r="247" spans="1:1" ht="20.100000000000001" customHeight="1" x14ac:dyDescent="0.2"/>
    <row r="248" spans="1:1" ht="20.100000000000001" customHeight="1" x14ac:dyDescent="0.2"/>
    <row r="249" spans="1:1" ht="20.100000000000001" customHeight="1" x14ac:dyDescent="0.2"/>
    <row r="250" spans="1:1" ht="20.100000000000001" customHeight="1" x14ac:dyDescent="0.2"/>
    <row r="251" spans="1:1" ht="20.100000000000001" customHeight="1" x14ac:dyDescent="0.2"/>
    <row r="252" spans="1:1" ht="20.100000000000001" customHeight="1" x14ac:dyDescent="0.2"/>
    <row r="253" spans="1:1" ht="20.100000000000001" customHeight="1" x14ac:dyDescent="0.2"/>
    <row r="254" spans="1:1" ht="8.25" customHeight="1" x14ac:dyDescent="0.2">
      <c r="A254" s="25"/>
    </row>
    <row r="255" spans="1:1" ht="6.75" customHeight="1" x14ac:dyDescent="0.2"/>
    <row r="256" spans="1:1" ht="8.25" customHeight="1" x14ac:dyDescent="0.2"/>
    <row r="257" ht="12.75" customHeight="1" x14ac:dyDescent="0.2"/>
    <row r="258" ht="12.75" customHeight="1" x14ac:dyDescent="0.2"/>
    <row r="259" s="27" customFormat="1" ht="12.75" customHeight="1" x14ac:dyDescent="0.2"/>
    <row r="260" s="27" customFormat="1" ht="12.75" customHeight="1" x14ac:dyDescent="0.2"/>
    <row r="265" ht="20.100000000000001" customHeight="1" x14ac:dyDescent="0.2"/>
    <row r="266" ht="20.100000000000001" customHeight="1" x14ac:dyDescent="0.2"/>
    <row r="267" ht="20.100000000000001" customHeight="1" x14ac:dyDescent="0.2"/>
    <row r="268" ht="20.100000000000001" customHeight="1" x14ac:dyDescent="0.2"/>
    <row r="269" ht="20.100000000000001" customHeight="1" x14ac:dyDescent="0.2"/>
    <row r="270" ht="20.100000000000001" customHeight="1" x14ac:dyDescent="0.2"/>
    <row r="271" ht="20.100000000000001" customHeight="1" x14ac:dyDescent="0.2"/>
    <row r="272" ht="20.100000000000001" customHeight="1" x14ac:dyDescent="0.2"/>
    <row r="273" ht="20.100000000000001" customHeight="1" x14ac:dyDescent="0.2"/>
    <row r="274" ht="20.100000000000001" customHeight="1" x14ac:dyDescent="0.2"/>
    <row r="275" ht="20.100000000000001" customHeight="1" x14ac:dyDescent="0.2"/>
    <row r="276" ht="20.100000000000001" customHeight="1" x14ac:dyDescent="0.2"/>
    <row r="277" ht="20.100000000000001" customHeight="1" x14ac:dyDescent="0.2"/>
    <row r="278" ht="20.100000000000001" customHeight="1" x14ac:dyDescent="0.2"/>
    <row r="279" ht="20.100000000000001" customHeight="1" x14ac:dyDescent="0.2"/>
    <row r="280" ht="20.100000000000001" customHeight="1" x14ac:dyDescent="0.2"/>
    <row r="281" ht="20.100000000000001" customHeight="1" x14ac:dyDescent="0.2"/>
    <row r="282" ht="20.100000000000001" customHeight="1" x14ac:dyDescent="0.2"/>
    <row r="283" ht="20.100000000000001" customHeight="1" x14ac:dyDescent="0.2"/>
    <row r="284" ht="20.100000000000001" customHeight="1" x14ac:dyDescent="0.2"/>
    <row r="285" ht="20.100000000000001" customHeight="1" x14ac:dyDescent="0.2"/>
    <row r="286" ht="20.100000000000001" customHeight="1" x14ac:dyDescent="0.2"/>
    <row r="287" ht="20.100000000000001" customHeight="1" x14ac:dyDescent="0.2"/>
    <row r="288" ht="20.100000000000001" customHeight="1" x14ac:dyDescent="0.2"/>
    <row r="289" spans="1:1" ht="20.100000000000001" customHeight="1" x14ac:dyDescent="0.2"/>
    <row r="290" spans="1:1" ht="8.25" customHeight="1" x14ac:dyDescent="0.2">
      <c r="A290" s="25"/>
    </row>
    <row r="291" spans="1:1" ht="6.75" customHeight="1" x14ac:dyDescent="0.2"/>
    <row r="292" spans="1:1" ht="8.25" customHeight="1" x14ac:dyDescent="0.2"/>
    <row r="293" spans="1:1" ht="12.75" customHeight="1" x14ac:dyDescent="0.2"/>
    <row r="294" spans="1:1" ht="12.75" customHeight="1" x14ac:dyDescent="0.2"/>
    <row r="295" spans="1:1" s="27" customFormat="1" ht="12.75" customHeight="1" x14ac:dyDescent="0.2"/>
    <row r="296" spans="1:1" s="27" customFormat="1" ht="12.75" customHeight="1" x14ac:dyDescent="0.2"/>
    <row r="301" spans="1:1" ht="20.100000000000001" customHeight="1" x14ac:dyDescent="0.2"/>
    <row r="302" spans="1:1" ht="20.100000000000001" customHeight="1" x14ac:dyDescent="0.2"/>
    <row r="303" spans="1:1" ht="20.100000000000001" customHeight="1" x14ac:dyDescent="0.2"/>
    <row r="304" spans="1:1" ht="20.100000000000001" customHeight="1" x14ac:dyDescent="0.2"/>
    <row r="305" ht="20.100000000000001" customHeight="1" x14ac:dyDescent="0.2"/>
    <row r="306" ht="20.100000000000001" customHeight="1" x14ac:dyDescent="0.2"/>
    <row r="307" ht="20.100000000000001" customHeight="1" x14ac:dyDescent="0.2"/>
    <row r="308" ht="20.100000000000001" customHeight="1" x14ac:dyDescent="0.2"/>
    <row r="309" ht="20.100000000000001" customHeight="1" x14ac:dyDescent="0.2"/>
    <row r="310" ht="20.100000000000001" customHeight="1" x14ac:dyDescent="0.2"/>
    <row r="311" ht="20.100000000000001" customHeight="1" x14ac:dyDescent="0.2"/>
    <row r="312" ht="20.100000000000001" customHeight="1" x14ac:dyDescent="0.2"/>
    <row r="313" ht="20.100000000000001" customHeight="1" x14ac:dyDescent="0.2"/>
    <row r="314" ht="20.100000000000001" customHeight="1" x14ac:dyDescent="0.2"/>
    <row r="315" ht="20.100000000000001" customHeight="1" x14ac:dyDescent="0.2"/>
    <row r="316" ht="20.100000000000001" customHeight="1" x14ac:dyDescent="0.2"/>
    <row r="317" ht="20.100000000000001" customHeight="1" x14ac:dyDescent="0.2"/>
    <row r="318" ht="20.100000000000001" customHeight="1" x14ac:dyDescent="0.2"/>
    <row r="319" ht="20.100000000000001" customHeight="1" x14ac:dyDescent="0.2"/>
    <row r="320" ht="20.100000000000001" customHeight="1" x14ac:dyDescent="0.2"/>
    <row r="321" spans="1:1" ht="20.100000000000001" customHeight="1" x14ac:dyDescent="0.2"/>
    <row r="322" spans="1:1" ht="20.100000000000001" customHeight="1" x14ac:dyDescent="0.2"/>
    <row r="323" spans="1:1" ht="20.100000000000001" customHeight="1" x14ac:dyDescent="0.2"/>
    <row r="324" spans="1:1" ht="20.100000000000001" customHeight="1" x14ac:dyDescent="0.2"/>
    <row r="325" spans="1:1" ht="20.100000000000001" customHeight="1" x14ac:dyDescent="0.2"/>
    <row r="326" spans="1:1" ht="7.5" customHeight="1" x14ac:dyDescent="0.2">
      <c r="A326" s="25"/>
    </row>
    <row r="327" spans="1:1" ht="7.5" customHeight="1" x14ac:dyDescent="0.2"/>
    <row r="328" spans="1:1" ht="8.25" customHeight="1" x14ac:dyDescent="0.2"/>
    <row r="329" spans="1:1" ht="12.75" customHeight="1" x14ac:dyDescent="0.2"/>
    <row r="330" spans="1:1" ht="12.75" customHeight="1" x14ac:dyDescent="0.2"/>
    <row r="331" spans="1:1" s="27" customFormat="1" ht="12.75" customHeight="1" x14ac:dyDescent="0.2"/>
    <row r="332" spans="1:1" s="27" customFormat="1" ht="12.75" customHeight="1" x14ac:dyDescent="0.2"/>
    <row r="337" ht="19.5" customHeight="1" x14ac:dyDescent="0.2"/>
    <row r="338" ht="19.5" customHeight="1" x14ac:dyDescent="0.2"/>
    <row r="339" ht="19.5" customHeight="1" x14ac:dyDescent="0.2"/>
    <row r="340" ht="19.5" customHeight="1" x14ac:dyDescent="0.2"/>
    <row r="341" ht="19.5" customHeight="1" x14ac:dyDescent="0.2"/>
    <row r="342" ht="19.5" customHeight="1" x14ac:dyDescent="0.2"/>
    <row r="343" ht="19.5" customHeight="1" x14ac:dyDescent="0.2"/>
    <row r="344" ht="19.5" customHeight="1" x14ac:dyDescent="0.2"/>
    <row r="345" ht="19.5" customHeight="1" x14ac:dyDescent="0.2"/>
    <row r="346" ht="19.5" customHeight="1" x14ac:dyDescent="0.2"/>
    <row r="347" ht="19.5" customHeight="1" x14ac:dyDescent="0.2"/>
    <row r="348" ht="19.5" customHeight="1" x14ac:dyDescent="0.2"/>
    <row r="349" ht="19.5" customHeight="1" x14ac:dyDescent="0.2"/>
    <row r="350" ht="19.5" customHeight="1" x14ac:dyDescent="0.2"/>
    <row r="351" ht="19.5" customHeight="1" x14ac:dyDescent="0.2"/>
    <row r="352" ht="19.5" customHeight="1" x14ac:dyDescent="0.2"/>
    <row r="353" ht="19.5" customHeight="1" x14ac:dyDescent="0.2"/>
    <row r="354" ht="19.5" customHeight="1" x14ac:dyDescent="0.2"/>
    <row r="355" ht="19.5" customHeight="1" x14ac:dyDescent="0.2"/>
    <row r="356" ht="19.5" customHeight="1" x14ac:dyDescent="0.2"/>
    <row r="357" ht="19.5" customHeight="1" x14ac:dyDescent="0.2"/>
    <row r="358" ht="19.5" customHeight="1" x14ac:dyDescent="0.2"/>
    <row r="359" ht="19.5" customHeight="1" x14ac:dyDescent="0.2"/>
    <row r="360" ht="19.5" customHeight="1" x14ac:dyDescent="0.2"/>
    <row r="361" ht="19.5" customHeight="1" x14ac:dyDescent="0.2"/>
  </sheetData>
  <sheetProtection algorithmName="SHA-512" hashValue="FTJTX2Ve2g9ssEEo8kNF2A7ot2Q1CyIBmr+hXcG3C4gHQ85y/uVb/nyTX3VKd+w92ViilVEDv6ocP5HRdJh1Kg==" saltValue="ki2oqJVhtCbNahHaYPBBag==" spinCount="100000" sheet="1" objects="1" scenarios="1" selectLockedCells="1"/>
  <mergeCells count="163">
    <mergeCell ref="AZ47:BA47"/>
    <mergeCell ref="AP47:AQ47"/>
    <mergeCell ref="AR47:AS47"/>
    <mergeCell ref="AT47:AU47"/>
    <mergeCell ref="AV47:AW47"/>
    <mergeCell ref="AX47:AY47"/>
    <mergeCell ref="Z47:AA47"/>
    <mergeCell ref="AB47:AC47"/>
    <mergeCell ref="AD47:AE47"/>
    <mergeCell ref="AF47:AG47"/>
    <mergeCell ref="AH47:AI47"/>
    <mergeCell ref="AN47:AO47"/>
    <mergeCell ref="AR46:AS46"/>
    <mergeCell ref="AT46:AU46"/>
    <mergeCell ref="AB46:AC46"/>
    <mergeCell ref="AD46:AE46"/>
    <mergeCell ref="AF46:AG46"/>
    <mergeCell ref="AX41:BA41"/>
    <mergeCell ref="N42:Q42"/>
    <mergeCell ref="AF42:AI42"/>
    <mergeCell ref="AX42:BA42"/>
    <mergeCell ref="AZ46:BA46"/>
    <mergeCell ref="AV46:AW46"/>
    <mergeCell ref="AX46:AY46"/>
    <mergeCell ref="AV43:AX43"/>
    <mergeCell ref="AY43:BA43"/>
    <mergeCell ref="AY44:BA44"/>
    <mergeCell ref="AG44:AI44"/>
    <mergeCell ref="L43:N43"/>
    <mergeCell ref="O43:Q43"/>
    <mergeCell ref="AD43:AF43"/>
    <mergeCell ref="AP46:AQ46"/>
    <mergeCell ref="AN46:AO46"/>
    <mergeCell ref="N46:O46"/>
    <mergeCell ref="P46:Q46"/>
    <mergeCell ref="V46:W46"/>
    <mergeCell ref="AK41:AL42"/>
    <mergeCell ref="AX5:BA5"/>
    <mergeCell ref="AX6:BA6"/>
    <mergeCell ref="AF5:AI5"/>
    <mergeCell ref="AF6:AI6"/>
    <mergeCell ref="AF11:AG11"/>
    <mergeCell ref="AH11:AI11"/>
    <mergeCell ref="AY7:BA7"/>
    <mergeCell ref="AY8:BA8"/>
    <mergeCell ref="AK5:AL6"/>
    <mergeCell ref="AK7:AL8"/>
    <mergeCell ref="AV7:AX7"/>
    <mergeCell ref="AT10:AU10"/>
    <mergeCell ref="AT11:AU11"/>
    <mergeCell ref="AV10:AW10"/>
    <mergeCell ref="AX10:AY10"/>
    <mergeCell ref="AZ10:BA10"/>
    <mergeCell ref="AR11:AS11"/>
    <mergeCell ref="AV11:AW11"/>
    <mergeCell ref="AX11:AY11"/>
    <mergeCell ref="AZ11:BA11"/>
    <mergeCell ref="AN11:AO11"/>
    <mergeCell ref="AP11:AQ11"/>
    <mergeCell ref="AN10:AO10"/>
    <mergeCell ref="AR10:AS10"/>
    <mergeCell ref="F10:G10"/>
    <mergeCell ref="F11:G11"/>
    <mergeCell ref="AD11:AE11"/>
    <mergeCell ref="AD10:AE10"/>
    <mergeCell ref="D10:E10"/>
    <mergeCell ref="L10:M10"/>
    <mergeCell ref="H11:I11"/>
    <mergeCell ref="X11:Y11"/>
    <mergeCell ref="Z11:AA11"/>
    <mergeCell ref="AB11:AC11"/>
    <mergeCell ref="V10:W10"/>
    <mergeCell ref="X10:Y10"/>
    <mergeCell ref="Z10:AA10"/>
    <mergeCell ref="AB10:AC10"/>
    <mergeCell ref="V11:W11"/>
    <mergeCell ref="N11:O11"/>
    <mergeCell ref="P11:Q11"/>
    <mergeCell ref="P10:Q10"/>
    <mergeCell ref="J10:K10"/>
    <mergeCell ref="J11:K11"/>
    <mergeCell ref="L11:M11"/>
    <mergeCell ref="D11:E11"/>
    <mergeCell ref="A1:B2"/>
    <mergeCell ref="C1:AL2"/>
    <mergeCell ref="A3:B3"/>
    <mergeCell ref="C3:Q3"/>
    <mergeCell ref="T3:AE3"/>
    <mergeCell ref="AF3:AJ3"/>
    <mergeCell ref="AK3:AL3"/>
    <mergeCell ref="D5:M5"/>
    <mergeCell ref="AP10:AQ10"/>
    <mergeCell ref="A5:B6"/>
    <mergeCell ref="S5:T6"/>
    <mergeCell ref="L7:N7"/>
    <mergeCell ref="AD7:AF7"/>
    <mergeCell ref="A7:B8"/>
    <mergeCell ref="O8:Q8"/>
    <mergeCell ref="AG8:AI8"/>
    <mergeCell ref="O7:Q7"/>
    <mergeCell ref="AG7:AI7"/>
    <mergeCell ref="N10:O10"/>
    <mergeCell ref="AF10:AG10"/>
    <mergeCell ref="AH10:AI10"/>
    <mergeCell ref="H10:I10"/>
    <mergeCell ref="D7:K7"/>
    <mergeCell ref="D8:K8"/>
    <mergeCell ref="A41:B42"/>
    <mergeCell ref="N41:Q41"/>
    <mergeCell ref="S41:T42"/>
    <mergeCell ref="AF41:AI41"/>
    <mergeCell ref="AG43:AI43"/>
    <mergeCell ref="D47:E47"/>
    <mergeCell ref="F47:G47"/>
    <mergeCell ref="H47:I47"/>
    <mergeCell ref="J47:K47"/>
    <mergeCell ref="L47:M47"/>
    <mergeCell ref="N47:O47"/>
    <mergeCell ref="P47:Q47"/>
    <mergeCell ref="V47:W47"/>
    <mergeCell ref="X47:Y47"/>
    <mergeCell ref="AH46:AI46"/>
    <mergeCell ref="O44:Q44"/>
    <mergeCell ref="X46:Y46"/>
    <mergeCell ref="Z46:AA46"/>
    <mergeCell ref="D46:E46"/>
    <mergeCell ref="F46:G46"/>
    <mergeCell ref="H46:I46"/>
    <mergeCell ref="J46:K46"/>
    <mergeCell ref="L46:M46"/>
    <mergeCell ref="L8:N8"/>
    <mergeCell ref="V5:AE5"/>
    <mergeCell ref="V6:AE6"/>
    <mergeCell ref="S7:T8"/>
    <mergeCell ref="V7:AC7"/>
    <mergeCell ref="V8:AC8"/>
    <mergeCell ref="AD8:AF8"/>
    <mergeCell ref="N5:Q5"/>
    <mergeCell ref="N6:Q6"/>
    <mergeCell ref="AN5:AW5"/>
    <mergeCell ref="AN6:AW6"/>
    <mergeCell ref="AN7:AU7"/>
    <mergeCell ref="AN8:AU8"/>
    <mergeCell ref="AV8:AX8"/>
    <mergeCell ref="D41:M41"/>
    <mergeCell ref="D42:M42"/>
    <mergeCell ref="A43:B44"/>
    <mergeCell ref="D43:K43"/>
    <mergeCell ref="D44:K44"/>
    <mergeCell ref="L44:N44"/>
    <mergeCell ref="V41:AE41"/>
    <mergeCell ref="V42:AE42"/>
    <mergeCell ref="S43:T44"/>
    <mergeCell ref="V43:AC43"/>
    <mergeCell ref="V44:AC44"/>
    <mergeCell ref="AD44:AF44"/>
    <mergeCell ref="AN41:AW41"/>
    <mergeCell ref="AN42:AW42"/>
    <mergeCell ref="AK43:AL44"/>
    <mergeCell ref="AN43:AU43"/>
    <mergeCell ref="AN44:AU44"/>
    <mergeCell ref="AV44:AX44"/>
    <mergeCell ref="D6:M6"/>
  </mergeCells>
  <phoneticPr fontId="5" type="noConversion"/>
  <conditionalFormatting sqref="A1 C1">
    <cfRule type="expression" dxfId="39" priority="210">
      <formula>A1="Gerät/Parameter/Kontrolle"</formula>
    </cfRule>
  </conditionalFormatting>
  <conditionalFormatting sqref="C3">
    <cfRule type="expression" dxfId="38" priority="209">
      <formula>C3="xxyyxxyyxxzz"</formula>
    </cfRule>
  </conditionalFormatting>
  <conditionalFormatting sqref="S3:T3">
    <cfRule type="expression" dxfId="37" priority="208">
      <formula>S3="dd.mm.yyyy"</formula>
    </cfRule>
  </conditionalFormatting>
  <conditionalFormatting sqref="A5:B6">
    <cfRule type="expression" dxfId="36" priority="207">
      <formula>A5="Test"</formula>
    </cfRule>
  </conditionalFormatting>
  <conditionalFormatting sqref="A7:B8">
    <cfRule type="expression" dxfId="35" priority="205">
      <formula>A7="Level"</formula>
    </cfRule>
  </conditionalFormatting>
  <conditionalFormatting sqref="N5:Q5">
    <cfRule type="expression" dxfId="34" priority="203">
      <formula>N5=0</formula>
    </cfRule>
  </conditionalFormatting>
  <conditionalFormatting sqref="L7:N7">
    <cfRule type="expression" dxfId="33" priority="201">
      <formula>L7=0</formula>
    </cfRule>
  </conditionalFormatting>
  <conditionalFormatting sqref="O7:Q7">
    <cfRule type="expression" dxfId="32" priority="199">
      <formula>O7="Einheit"</formula>
    </cfRule>
  </conditionalFormatting>
  <conditionalFormatting sqref="AQ3:AU3">
    <cfRule type="expression" dxfId="31" priority="38">
      <formula>AQ3="dd.mm.yyyy"</formula>
    </cfRule>
  </conditionalFormatting>
  <conditionalFormatting sqref="O8:Q8">
    <cfRule type="expression" dxfId="30" priority="33">
      <formula>O8="Einheit"</formula>
    </cfRule>
  </conditionalFormatting>
  <conditionalFormatting sqref="S5:T6">
    <cfRule type="expression" dxfId="29" priority="30">
      <formula>S5="Test"</formula>
    </cfRule>
  </conditionalFormatting>
  <conditionalFormatting sqref="S7:T8">
    <cfRule type="expression" dxfId="28" priority="29">
      <formula>S7="Level"</formula>
    </cfRule>
  </conditionalFormatting>
  <conditionalFormatting sqref="AF5:AI5">
    <cfRule type="expression" dxfId="27" priority="28">
      <formula>AF5=0</formula>
    </cfRule>
  </conditionalFormatting>
  <conditionalFormatting sqref="AD7:AF7">
    <cfRule type="expression" dxfId="26" priority="27">
      <formula>AD7=0</formula>
    </cfRule>
  </conditionalFormatting>
  <conditionalFormatting sqref="AG7:AI7">
    <cfRule type="expression" dxfId="25" priority="26">
      <formula>AG7="Einheit"</formula>
    </cfRule>
  </conditionalFormatting>
  <conditionalFormatting sqref="AG8:AI8">
    <cfRule type="expression" dxfId="24" priority="25">
      <formula>AG8="Einheit"</formula>
    </cfRule>
  </conditionalFormatting>
  <conditionalFormatting sqref="AK5:AL6">
    <cfRule type="expression" dxfId="23" priority="24">
      <formula>AK5="Test"</formula>
    </cfRule>
  </conditionalFormatting>
  <conditionalFormatting sqref="AK7:AL8">
    <cfRule type="expression" dxfId="22" priority="23">
      <formula>AK7="Level"</formula>
    </cfRule>
  </conditionalFormatting>
  <conditionalFormatting sqref="AX5:BA5">
    <cfRule type="expression" dxfId="21" priority="22">
      <formula>AX5=0</formula>
    </cfRule>
  </conditionalFormatting>
  <conditionalFormatting sqref="AV7:AX7">
    <cfRule type="expression" dxfId="20" priority="21">
      <formula>AV7=0</formula>
    </cfRule>
  </conditionalFormatting>
  <conditionalFormatting sqref="AY7:BA7">
    <cfRule type="expression" dxfId="19" priority="20">
      <formula>AY7="Einheit"</formula>
    </cfRule>
  </conditionalFormatting>
  <conditionalFormatting sqref="AY8:BA8">
    <cfRule type="expression" dxfId="18" priority="19">
      <formula>AY8="Einheit"</formula>
    </cfRule>
  </conditionalFormatting>
  <conditionalFormatting sqref="A41:B42">
    <cfRule type="expression" dxfId="17" priority="18">
      <formula>A41="Test"</formula>
    </cfRule>
  </conditionalFormatting>
  <conditionalFormatting sqref="A43:B44">
    <cfRule type="expression" dxfId="16" priority="17">
      <formula>A43="Level"</formula>
    </cfRule>
  </conditionalFormatting>
  <conditionalFormatting sqref="N41:Q41">
    <cfRule type="expression" dxfId="15" priority="16">
      <formula>N41=0</formula>
    </cfRule>
  </conditionalFormatting>
  <conditionalFormatting sqref="L43:N43">
    <cfRule type="expression" dxfId="14" priority="15">
      <formula>L43=0</formula>
    </cfRule>
  </conditionalFormatting>
  <conditionalFormatting sqref="O43:Q43">
    <cfRule type="expression" dxfId="13" priority="14">
      <formula>O43="Einheit"</formula>
    </cfRule>
  </conditionalFormatting>
  <conditionalFormatting sqref="O44:Q44">
    <cfRule type="expression" dxfId="12" priority="13">
      <formula>O44="Einheit"</formula>
    </cfRule>
  </conditionalFormatting>
  <conditionalFormatting sqref="S41:T42">
    <cfRule type="expression" dxfId="11" priority="12">
      <formula>S41="Test"</formula>
    </cfRule>
  </conditionalFormatting>
  <conditionalFormatting sqref="S43:T44">
    <cfRule type="expression" dxfId="10" priority="11">
      <formula>S43="Level"</formula>
    </cfRule>
  </conditionalFormatting>
  <conditionalFormatting sqref="AF41:AI41">
    <cfRule type="expression" dxfId="9" priority="10">
      <formula>AF41=0</formula>
    </cfRule>
  </conditionalFormatting>
  <conditionalFormatting sqref="AD43:AF43">
    <cfRule type="expression" dxfId="8" priority="9">
      <formula>AD43=0</formula>
    </cfRule>
  </conditionalFormatting>
  <conditionalFormatting sqref="AG43:AI43">
    <cfRule type="expression" dxfId="7" priority="8">
      <formula>AG43="Einheit"</formula>
    </cfRule>
  </conditionalFormatting>
  <conditionalFormatting sqref="AG44:AI44">
    <cfRule type="expression" dxfId="6" priority="7">
      <formula>AG44="Einheit"</formula>
    </cfRule>
  </conditionalFormatting>
  <conditionalFormatting sqref="AK41:AL42">
    <cfRule type="expression" dxfId="5" priority="6">
      <formula>AK41="Test"</formula>
    </cfRule>
  </conditionalFormatting>
  <conditionalFormatting sqref="AK43:AL44">
    <cfRule type="expression" dxfId="4" priority="5">
      <formula>AK43="Level"</formula>
    </cfRule>
  </conditionalFormatting>
  <conditionalFormatting sqref="AX41:BA41">
    <cfRule type="expression" dxfId="3" priority="4">
      <formula>AX41=0</formula>
    </cfRule>
  </conditionalFormatting>
  <conditionalFormatting sqref="AV43:AX43">
    <cfRule type="expression" dxfId="2" priority="3">
      <formula>AV43=0</formula>
    </cfRule>
  </conditionalFormatting>
  <conditionalFormatting sqref="AY43:BA43">
    <cfRule type="expression" dxfId="1" priority="2">
      <formula>AY43="Einheit"</formula>
    </cfRule>
  </conditionalFormatting>
  <conditionalFormatting sqref="AY44:BA44">
    <cfRule type="expression" dxfId="0" priority="1">
      <formula>AY44="Einheit"</formula>
    </cfRule>
  </conditionalFormatting>
  <pageMargins left="0.23622047244094491" right="0.23622047244094491" top="0.74803149606299213" bottom="0.74803149606299213" header="0.31496062992125984" footer="0.31496062992125984"/>
  <pageSetup paperSize="9" scale="73" fitToHeight="0" orientation="landscape" r:id="rId1"/>
  <headerFooter>
    <oddFooter xml:space="preserve">&amp;L© PMC, 28.01.2025    &amp;CSeite &amp;P/&amp;N&amp;Rwww.polymed.ch / Downloads /
Labor/            </oddFooter>
  </headerFooter>
  <rowBreaks count="2" manualBreakCount="2">
    <brk id="37" max="53" man="1"/>
    <brk id="73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C3:N843"/>
  <sheetViews>
    <sheetView topLeftCell="D575" workbookViewId="0">
      <selection activeCell="N826" sqref="N826"/>
    </sheetView>
  </sheetViews>
  <sheetFormatPr baseColWidth="10" defaultRowHeight="12.75" x14ac:dyDescent="0.2"/>
  <cols>
    <col min="5" max="5" width="37.140625" bestFit="1" customWidth="1"/>
    <col min="6" max="6" width="12.42578125" bestFit="1" customWidth="1"/>
    <col min="7" max="7" width="15.28515625" bestFit="1" customWidth="1"/>
    <col min="8" max="8" width="14" bestFit="1" customWidth="1"/>
    <col min="9" max="9" width="23.5703125" bestFit="1" customWidth="1"/>
    <col min="10" max="10" width="13.85546875" bestFit="1" customWidth="1"/>
    <col min="11" max="11" width="14.85546875" bestFit="1" customWidth="1"/>
    <col min="12" max="12" width="12.28515625" bestFit="1" customWidth="1"/>
  </cols>
  <sheetData>
    <row r="3" spans="3:14" ht="13.5" thickBot="1" x14ac:dyDescent="0.25"/>
    <row r="4" spans="3:14" x14ac:dyDescent="0.2">
      <c r="C4" s="1" t="s">
        <v>22</v>
      </c>
      <c r="D4" s="2"/>
      <c r="E4" s="2"/>
      <c r="F4" s="2"/>
      <c r="G4" s="2"/>
      <c r="H4" s="2"/>
      <c r="I4" s="2"/>
      <c r="J4" s="2"/>
      <c r="K4" s="2"/>
      <c r="L4" s="3"/>
    </row>
    <row r="5" spans="3:14" x14ac:dyDescent="0.2">
      <c r="C5" s="4"/>
      <c r="D5" s="5" t="s">
        <v>13</v>
      </c>
      <c r="E5" s="5" t="s">
        <v>21</v>
      </c>
      <c r="F5" s="6" t="s">
        <v>14</v>
      </c>
      <c r="G5" s="6" t="s">
        <v>15</v>
      </c>
      <c r="H5" s="6" t="s">
        <v>16</v>
      </c>
      <c r="I5" s="6" t="s">
        <v>17</v>
      </c>
      <c r="J5" s="6" t="s">
        <v>18</v>
      </c>
      <c r="K5" s="6" t="s">
        <v>19</v>
      </c>
      <c r="L5" s="7" t="s">
        <v>20</v>
      </c>
    </row>
    <row r="6" spans="3:14" x14ac:dyDescent="0.2">
      <c r="C6" s="4"/>
      <c r="D6" s="5"/>
      <c r="E6" s="5"/>
      <c r="F6" s="5"/>
      <c r="G6" s="5"/>
      <c r="H6" s="5"/>
      <c r="I6" s="5"/>
      <c r="J6" s="5"/>
      <c r="K6" s="5"/>
      <c r="L6" s="8"/>
    </row>
    <row r="7" spans="3:14" x14ac:dyDescent="0.2">
      <c r="C7" s="4"/>
      <c r="D7" s="9">
        <v>1</v>
      </c>
      <c r="E7" s="9" t="e">
        <f>IF(Tabelle1!$B13="",NA(),IF(ABS((Tabelle1!$B13-Tabelle1!$L$7)/Tabelle1!$L$8)&gt;3.5,3.5*(Tabelle1!$B13-Tabelle1!$L$7)/ABS(Tabelle1!$B13-Tabelle1!$L$7)+4,(Tabelle1!$B13-Tabelle1!$L$7)/Tabelle1!$L$8+4))</f>
        <v>#N/A</v>
      </c>
      <c r="F7" s="9">
        <v>1</v>
      </c>
      <c r="G7" s="9">
        <v>2</v>
      </c>
      <c r="H7" s="9">
        <v>3</v>
      </c>
      <c r="I7" s="9">
        <v>4</v>
      </c>
      <c r="J7" s="9">
        <v>5</v>
      </c>
      <c r="K7" s="9">
        <v>6</v>
      </c>
      <c r="L7" s="10">
        <v>7</v>
      </c>
    </row>
    <row r="8" spans="3:14" x14ac:dyDescent="0.2">
      <c r="C8" s="4"/>
      <c r="D8" s="9">
        <v>2</v>
      </c>
      <c r="E8" s="9" t="e">
        <f>IF(Tabelle1!$B14="",NA(),IF(ABS((Tabelle1!$B14-Tabelle1!$L$7)/Tabelle1!$L$8)&gt;3.5,3.5*(Tabelle1!$B14-Tabelle1!$L$7)/ABS(Tabelle1!$B14-Tabelle1!$L$7)+4,(Tabelle1!$B14-Tabelle1!$L$7)/Tabelle1!$L$8+4))</f>
        <v>#N/A</v>
      </c>
      <c r="F8" s="9">
        <v>1</v>
      </c>
      <c r="G8" s="9">
        <v>2</v>
      </c>
      <c r="H8" s="9">
        <v>3</v>
      </c>
      <c r="I8" s="9">
        <v>4</v>
      </c>
      <c r="J8" s="9">
        <v>5</v>
      </c>
      <c r="K8" s="9">
        <v>6</v>
      </c>
      <c r="L8" s="10">
        <v>7</v>
      </c>
    </row>
    <row r="9" spans="3:14" x14ac:dyDescent="0.2">
      <c r="C9" s="4"/>
      <c r="D9" s="9">
        <v>3</v>
      </c>
      <c r="E9" s="9" t="e">
        <f>IF(Tabelle1!$B15="",NA(),IF(ABS((Tabelle1!$B15-Tabelle1!$L$7)/Tabelle1!$L$8)&gt;3.5,3.5*(Tabelle1!$B15-Tabelle1!$L$7)/ABS(Tabelle1!$B15-Tabelle1!$L$7)+4,(Tabelle1!$B15-Tabelle1!$L$7)/Tabelle1!$L$8+4))</f>
        <v>#N/A</v>
      </c>
      <c r="F9" s="9">
        <v>1</v>
      </c>
      <c r="G9" s="9">
        <v>2</v>
      </c>
      <c r="H9" s="9">
        <v>3</v>
      </c>
      <c r="I9" s="9">
        <v>4</v>
      </c>
      <c r="J9" s="9">
        <v>5</v>
      </c>
      <c r="K9" s="9">
        <v>6</v>
      </c>
      <c r="L9" s="10">
        <v>7</v>
      </c>
    </row>
    <row r="10" spans="3:14" x14ac:dyDescent="0.2">
      <c r="C10" s="4"/>
      <c r="D10" s="9">
        <v>4</v>
      </c>
      <c r="E10" s="9" t="e">
        <f>IF(Tabelle1!$B16="",NA(),IF(ABS((Tabelle1!$B16-Tabelle1!$L$7)/Tabelle1!$L$8)&gt;3.5,3.5*(Tabelle1!$B16-Tabelle1!$L$7)/ABS(Tabelle1!$B16-Tabelle1!$L$7)+4,(Tabelle1!$B16-Tabelle1!$L$7)/Tabelle1!$L$8+4))</f>
        <v>#N/A</v>
      </c>
      <c r="F10" s="9">
        <v>1</v>
      </c>
      <c r="G10" s="9">
        <v>2</v>
      </c>
      <c r="H10" s="9">
        <v>3</v>
      </c>
      <c r="I10" s="9">
        <v>4</v>
      </c>
      <c r="J10" s="9">
        <v>5</v>
      </c>
      <c r="K10" s="9">
        <v>6</v>
      </c>
      <c r="L10" s="10">
        <v>7</v>
      </c>
    </row>
    <row r="11" spans="3:14" x14ac:dyDescent="0.2">
      <c r="C11" s="4"/>
      <c r="D11" s="9">
        <v>5</v>
      </c>
      <c r="E11" s="9" t="e">
        <f>IF(Tabelle1!$B17="",NA(),IF(ABS((Tabelle1!$B17-Tabelle1!$L$7)/Tabelle1!$L$8)&gt;3.5,3.5*(Tabelle1!$B17-Tabelle1!$L$7)/ABS(Tabelle1!$B17-Tabelle1!$L$7)+4,(Tabelle1!$B17-Tabelle1!$L$7)/Tabelle1!$L$8+4))</f>
        <v>#N/A</v>
      </c>
      <c r="F11" s="9">
        <v>1</v>
      </c>
      <c r="G11" s="9">
        <v>2</v>
      </c>
      <c r="H11" s="9">
        <v>3</v>
      </c>
      <c r="I11" s="9">
        <v>4</v>
      </c>
      <c r="J11" s="9">
        <v>5</v>
      </c>
      <c r="K11" s="9">
        <v>6</v>
      </c>
      <c r="L11" s="10">
        <v>7</v>
      </c>
    </row>
    <row r="12" spans="3:14" x14ac:dyDescent="0.2">
      <c r="C12" s="4"/>
      <c r="D12" s="9">
        <v>6</v>
      </c>
      <c r="E12" s="9" t="e">
        <f>IF(Tabelle1!$B18="",NA(),IF(ABS((Tabelle1!$B18-Tabelle1!$L$7)/Tabelle1!$L$8)&gt;3.5,3.5*(Tabelle1!$B18-Tabelle1!$L$7)/ABS(Tabelle1!$B18-Tabelle1!$L$7)+4,(Tabelle1!$B18-Tabelle1!$L$7)/Tabelle1!$L$8+4))</f>
        <v>#N/A</v>
      </c>
      <c r="F12" s="9">
        <v>1</v>
      </c>
      <c r="G12" s="9">
        <v>2</v>
      </c>
      <c r="H12" s="9">
        <v>3</v>
      </c>
      <c r="I12" s="9">
        <v>4</v>
      </c>
      <c r="J12" s="9">
        <v>5</v>
      </c>
      <c r="K12" s="9">
        <v>6</v>
      </c>
      <c r="L12" s="10">
        <v>7</v>
      </c>
    </row>
    <row r="13" spans="3:14" x14ac:dyDescent="0.2">
      <c r="C13" s="4"/>
      <c r="D13" s="9">
        <v>7</v>
      </c>
      <c r="E13" s="9" t="e">
        <f>IF(Tabelle1!$B19="",NA(),IF(ABS((Tabelle1!$B19-Tabelle1!$L$7)/Tabelle1!$L$8)&gt;3.5,3.5*(Tabelle1!$B19-Tabelle1!$L$7)/ABS(Tabelle1!$B19-Tabelle1!$L$7)+4,(Tabelle1!$B19-Tabelle1!$L$7)/Tabelle1!$L$8+4))</f>
        <v>#N/A</v>
      </c>
      <c r="F13" s="9">
        <v>1</v>
      </c>
      <c r="G13" s="9">
        <v>2</v>
      </c>
      <c r="H13" s="9">
        <v>3</v>
      </c>
      <c r="I13" s="9">
        <v>4</v>
      </c>
      <c r="J13" s="9">
        <v>5</v>
      </c>
      <c r="K13" s="9">
        <v>6</v>
      </c>
      <c r="L13" s="10">
        <v>7</v>
      </c>
    </row>
    <row r="14" spans="3:14" x14ac:dyDescent="0.2">
      <c r="C14" s="4"/>
      <c r="D14" s="9">
        <v>8</v>
      </c>
      <c r="E14" s="9" t="e">
        <f>IF(Tabelle1!$B20="",NA(),IF(ABS((Tabelle1!$B20-Tabelle1!$L$7)/Tabelle1!$L$8)&gt;3.5,3.5*(Tabelle1!$B20-Tabelle1!$L$7)/ABS(Tabelle1!$B20-Tabelle1!$L$7)+4,(Tabelle1!$B20-Tabelle1!$L$7)/Tabelle1!$L$8+4))</f>
        <v>#N/A</v>
      </c>
      <c r="F14" s="9">
        <v>1</v>
      </c>
      <c r="G14" s="9">
        <v>2</v>
      </c>
      <c r="H14" s="9">
        <v>3</v>
      </c>
      <c r="I14" s="9">
        <v>4</v>
      </c>
      <c r="J14" s="9">
        <v>5</v>
      </c>
      <c r="K14" s="9">
        <v>6</v>
      </c>
      <c r="L14" s="10">
        <v>7</v>
      </c>
      <c r="N14" t="s">
        <v>25</v>
      </c>
    </row>
    <row r="15" spans="3:14" x14ac:dyDescent="0.2">
      <c r="C15" s="4"/>
      <c r="D15" s="9">
        <v>9</v>
      </c>
      <c r="E15" s="9" t="e">
        <f>IF(Tabelle1!$B21="",NA(),IF(ABS((Tabelle1!$B21-Tabelle1!$L$7)/Tabelle1!$L$8)&gt;3.5,3.5*(Tabelle1!$B21-Tabelle1!$L$7)/ABS(Tabelle1!$B21-Tabelle1!$L$7)+4,(Tabelle1!$B21-Tabelle1!$L$7)/Tabelle1!$L$8+4))</f>
        <v>#N/A</v>
      </c>
      <c r="F15" s="9">
        <v>1</v>
      </c>
      <c r="G15" s="9">
        <v>2</v>
      </c>
      <c r="H15" s="9">
        <v>3</v>
      </c>
      <c r="I15" s="9">
        <v>4</v>
      </c>
      <c r="J15" s="9">
        <v>5</v>
      </c>
      <c r="K15" s="9">
        <v>6</v>
      </c>
      <c r="L15" s="10">
        <v>7</v>
      </c>
    </row>
    <row r="16" spans="3:14" x14ac:dyDescent="0.2">
      <c r="C16" s="4"/>
      <c r="D16" s="9">
        <v>10</v>
      </c>
      <c r="E16" s="9" t="e">
        <f>IF(Tabelle1!$B22="",NA(),IF(ABS((Tabelle1!$B22-Tabelle1!$L$7)/Tabelle1!$L$8)&gt;3.5,3.5*(Tabelle1!$B22-Tabelle1!$L$7)/ABS(Tabelle1!$B22-Tabelle1!$L$7)+4,(Tabelle1!$B22-Tabelle1!$L$7)/Tabelle1!$L$8+4))</f>
        <v>#N/A</v>
      </c>
      <c r="F16" s="9">
        <v>1</v>
      </c>
      <c r="G16" s="9">
        <v>2</v>
      </c>
      <c r="H16" s="9">
        <v>3</v>
      </c>
      <c r="I16" s="9">
        <v>4</v>
      </c>
      <c r="J16" s="9">
        <v>5</v>
      </c>
      <c r="K16" s="9">
        <v>6</v>
      </c>
      <c r="L16" s="10">
        <v>7</v>
      </c>
    </row>
    <row r="17" spans="3:12" x14ac:dyDescent="0.2">
      <c r="C17" s="4"/>
      <c r="D17" s="9">
        <v>11</v>
      </c>
      <c r="E17" s="9" t="e">
        <f>IF(Tabelle1!$B23="",NA(),IF(ABS((Tabelle1!$B23-Tabelle1!$L$7)/Tabelle1!$L$8)&gt;3.5,3.5*(Tabelle1!$B23-Tabelle1!$L$7)/ABS(Tabelle1!$B23-Tabelle1!$L$7)+4,(Tabelle1!$B23-Tabelle1!$L$7)/Tabelle1!$L$8+4))</f>
        <v>#N/A</v>
      </c>
      <c r="F17" s="9">
        <v>1</v>
      </c>
      <c r="G17" s="9">
        <v>2</v>
      </c>
      <c r="H17" s="9">
        <v>3</v>
      </c>
      <c r="I17" s="9">
        <v>4</v>
      </c>
      <c r="J17" s="9">
        <v>5</v>
      </c>
      <c r="K17" s="9">
        <v>6</v>
      </c>
      <c r="L17" s="10">
        <v>7</v>
      </c>
    </row>
    <row r="18" spans="3:12" x14ac:dyDescent="0.2">
      <c r="C18" s="4"/>
      <c r="D18" s="9">
        <v>12</v>
      </c>
      <c r="E18" s="9" t="e">
        <f>IF(Tabelle1!$B24="",NA(),IF(ABS((Tabelle1!$B24-Tabelle1!$L$7)/Tabelle1!$L$8)&gt;3.5,3.5*(Tabelle1!$B24-Tabelle1!$L$7)/ABS(Tabelle1!$B24-Tabelle1!$L$7)+4,(Tabelle1!$B24-Tabelle1!$L$7)/Tabelle1!$L$8+4))</f>
        <v>#N/A</v>
      </c>
      <c r="F18" s="9">
        <v>1</v>
      </c>
      <c r="G18" s="9">
        <v>2</v>
      </c>
      <c r="H18" s="9">
        <v>3</v>
      </c>
      <c r="I18" s="9">
        <v>4</v>
      </c>
      <c r="J18" s="9">
        <v>5</v>
      </c>
      <c r="K18" s="9">
        <v>6</v>
      </c>
      <c r="L18" s="10">
        <v>7</v>
      </c>
    </row>
    <row r="19" spans="3:12" x14ac:dyDescent="0.2">
      <c r="C19" s="4"/>
      <c r="D19" s="9">
        <v>13</v>
      </c>
      <c r="E19" s="9" t="e">
        <f>IF(Tabelle1!$B25="",NA(),IF(ABS((Tabelle1!$B25-Tabelle1!$L$7)/Tabelle1!$L$8)&gt;3.5,3.5*(Tabelle1!$B25-Tabelle1!$L$7)/ABS(Tabelle1!$B25-Tabelle1!$L$7)+4,(Tabelle1!$B25-Tabelle1!$L$7)/Tabelle1!$L$8+4))</f>
        <v>#N/A</v>
      </c>
      <c r="F19" s="9">
        <v>1</v>
      </c>
      <c r="G19" s="9">
        <v>2</v>
      </c>
      <c r="H19" s="9">
        <v>3</v>
      </c>
      <c r="I19" s="9">
        <v>4</v>
      </c>
      <c r="J19" s="9">
        <v>5</v>
      </c>
      <c r="K19" s="9">
        <v>6</v>
      </c>
      <c r="L19" s="10">
        <v>7</v>
      </c>
    </row>
    <row r="20" spans="3:12" x14ac:dyDescent="0.2">
      <c r="C20" s="4"/>
      <c r="D20" s="9">
        <v>14</v>
      </c>
      <c r="E20" s="9" t="e">
        <f>IF(Tabelle1!$B26="",NA(),IF(ABS((Tabelle1!$B26-Tabelle1!$L$7)/Tabelle1!$L$8)&gt;3.5,3.5*(Tabelle1!$B26-Tabelle1!$L$7)/ABS(Tabelle1!$B26-Tabelle1!$L$7)+4,(Tabelle1!$B26-Tabelle1!$L$7)/Tabelle1!$L$8+4))</f>
        <v>#N/A</v>
      </c>
      <c r="F20" s="9">
        <v>1</v>
      </c>
      <c r="G20" s="9">
        <v>2</v>
      </c>
      <c r="H20" s="9">
        <v>3</v>
      </c>
      <c r="I20" s="9">
        <v>4</v>
      </c>
      <c r="J20" s="9">
        <v>5</v>
      </c>
      <c r="K20" s="9">
        <v>6</v>
      </c>
      <c r="L20" s="10">
        <v>7</v>
      </c>
    </row>
    <row r="21" spans="3:12" x14ac:dyDescent="0.2">
      <c r="C21" s="4"/>
      <c r="D21" s="9">
        <v>15</v>
      </c>
      <c r="E21" s="9" t="e">
        <f>IF(Tabelle1!$B27="",NA(),IF(ABS((Tabelle1!$B27-Tabelle1!$L$7)/Tabelle1!$L$8)&gt;3.5,3.5*(Tabelle1!$B27-Tabelle1!$L$7)/ABS(Tabelle1!$B27-Tabelle1!$L$7)+4,(Tabelle1!$B27-Tabelle1!$L$7)/Tabelle1!$L$8+4))</f>
        <v>#N/A</v>
      </c>
      <c r="F21" s="9">
        <v>1</v>
      </c>
      <c r="G21" s="9">
        <v>2</v>
      </c>
      <c r="H21" s="9">
        <v>3</v>
      </c>
      <c r="I21" s="9">
        <v>4</v>
      </c>
      <c r="J21" s="9">
        <v>5</v>
      </c>
      <c r="K21" s="9">
        <v>6</v>
      </c>
      <c r="L21" s="10">
        <v>7</v>
      </c>
    </row>
    <row r="22" spans="3:12" x14ac:dyDescent="0.2">
      <c r="C22" s="4"/>
      <c r="D22" s="9">
        <v>16</v>
      </c>
      <c r="E22" s="9" t="e">
        <f>IF(Tabelle1!$B28="",NA(),IF(ABS((Tabelle1!$B28-Tabelle1!$L$7)/Tabelle1!$L$8)&gt;3.5,3.5*(Tabelle1!$B28-Tabelle1!$L$7)/ABS(Tabelle1!$B28-Tabelle1!$L$7)+4,(Tabelle1!$B28-Tabelle1!$L$7)/Tabelle1!$L$8+4))</f>
        <v>#N/A</v>
      </c>
      <c r="F22" s="9">
        <v>1</v>
      </c>
      <c r="G22" s="9">
        <v>2</v>
      </c>
      <c r="H22" s="9">
        <v>3</v>
      </c>
      <c r="I22" s="9">
        <v>4</v>
      </c>
      <c r="J22" s="9">
        <v>5</v>
      </c>
      <c r="K22" s="9">
        <v>6</v>
      </c>
      <c r="L22" s="10">
        <v>7</v>
      </c>
    </row>
    <row r="23" spans="3:12" x14ac:dyDescent="0.2">
      <c r="C23" s="4"/>
      <c r="D23" s="9">
        <v>17</v>
      </c>
      <c r="E23" s="9" t="e">
        <f>IF(Tabelle1!$B29="",NA(),IF(ABS((Tabelle1!$B29-Tabelle1!$L$7)/Tabelle1!$L$8)&gt;3.5,3.5*(Tabelle1!$B29-Tabelle1!$L$7)/ABS(Tabelle1!$B29-Tabelle1!$L$7)+4,(Tabelle1!$B29-Tabelle1!$L$7)/Tabelle1!$L$8+4))</f>
        <v>#N/A</v>
      </c>
      <c r="F23" s="9">
        <v>1</v>
      </c>
      <c r="G23" s="9">
        <v>2</v>
      </c>
      <c r="H23" s="9">
        <v>3</v>
      </c>
      <c r="I23" s="9">
        <v>4</v>
      </c>
      <c r="J23" s="9">
        <v>5</v>
      </c>
      <c r="K23" s="9">
        <v>6</v>
      </c>
      <c r="L23" s="10">
        <v>7</v>
      </c>
    </row>
    <row r="24" spans="3:12" x14ac:dyDescent="0.2">
      <c r="C24" s="4"/>
      <c r="D24" s="9">
        <v>18</v>
      </c>
      <c r="E24" s="9" t="e">
        <f>IF(Tabelle1!$B30="",NA(),IF(ABS((Tabelle1!$B30-Tabelle1!$L$7)/Tabelle1!$L$8)&gt;3.5,3.5*(Tabelle1!$B30-Tabelle1!$L$7)/ABS(Tabelle1!$B30-Tabelle1!$L$7)+4,(Tabelle1!$B30-Tabelle1!$L$7)/Tabelle1!$L$8+4))</f>
        <v>#N/A</v>
      </c>
      <c r="F24" s="9">
        <v>1</v>
      </c>
      <c r="G24" s="9">
        <v>2</v>
      </c>
      <c r="H24" s="9">
        <v>3</v>
      </c>
      <c r="I24" s="9">
        <v>4</v>
      </c>
      <c r="J24" s="9">
        <v>5</v>
      </c>
      <c r="K24" s="9">
        <v>6</v>
      </c>
      <c r="L24" s="10">
        <v>7</v>
      </c>
    </row>
    <row r="25" spans="3:12" x14ac:dyDescent="0.2">
      <c r="C25" s="4"/>
      <c r="D25" s="9">
        <v>19</v>
      </c>
      <c r="E25" s="9" t="e">
        <f>IF(Tabelle1!$B31="",NA(),IF(ABS((Tabelle1!$B31-Tabelle1!$L$7)/Tabelle1!$L$8)&gt;3.5,3.5*(Tabelle1!$B31-Tabelle1!$L$7)/ABS(Tabelle1!$B31-Tabelle1!$L$7)+4,(Tabelle1!$B31-Tabelle1!$L$7)/Tabelle1!$L$8+4))</f>
        <v>#N/A</v>
      </c>
      <c r="F25" s="9">
        <v>1</v>
      </c>
      <c r="G25" s="9">
        <v>2</v>
      </c>
      <c r="H25" s="9">
        <v>3</v>
      </c>
      <c r="I25" s="9">
        <v>4</v>
      </c>
      <c r="J25" s="9">
        <v>5</v>
      </c>
      <c r="K25" s="9">
        <v>6</v>
      </c>
      <c r="L25" s="10">
        <v>7</v>
      </c>
    </row>
    <row r="26" spans="3:12" x14ac:dyDescent="0.2">
      <c r="C26" s="4"/>
      <c r="D26" s="9">
        <v>20</v>
      </c>
      <c r="E26" s="9" t="e">
        <f>IF(Tabelle1!$B32="",NA(),IF(ABS((Tabelle1!$B32-Tabelle1!$L$7)/Tabelle1!$L$8)&gt;3.5,3.5*(Tabelle1!$B32-Tabelle1!$L$7)/ABS(Tabelle1!$B32-Tabelle1!$L$7)+4,(Tabelle1!$B32-Tabelle1!$L$7)/Tabelle1!$L$8+4))</f>
        <v>#N/A</v>
      </c>
      <c r="F26" s="9">
        <v>1</v>
      </c>
      <c r="G26" s="9">
        <v>2</v>
      </c>
      <c r="H26" s="9">
        <v>3</v>
      </c>
      <c r="I26" s="9">
        <v>4</v>
      </c>
      <c r="J26" s="9">
        <v>5</v>
      </c>
      <c r="K26" s="9">
        <v>6</v>
      </c>
      <c r="L26" s="10">
        <v>7</v>
      </c>
    </row>
    <row r="27" spans="3:12" x14ac:dyDescent="0.2">
      <c r="C27" s="4"/>
      <c r="D27" s="9">
        <v>21</v>
      </c>
      <c r="E27" s="9" t="e">
        <f>IF(Tabelle1!$B33="",NA(),IF(ABS((Tabelle1!$B33-Tabelle1!$L$7)/Tabelle1!$L$8)&gt;3.5,3.5*(Tabelle1!$B33-Tabelle1!$L$7)/ABS(Tabelle1!$B33-Tabelle1!$L$7)+4,(Tabelle1!$B33-Tabelle1!$L$7)/Tabelle1!$L$8+4))</f>
        <v>#N/A</v>
      </c>
      <c r="F27" s="9">
        <v>1</v>
      </c>
      <c r="G27" s="9">
        <v>2</v>
      </c>
      <c r="H27" s="9">
        <v>3</v>
      </c>
      <c r="I27" s="9">
        <v>4</v>
      </c>
      <c r="J27" s="9">
        <v>5</v>
      </c>
      <c r="K27" s="9">
        <v>6</v>
      </c>
      <c r="L27" s="10">
        <v>7</v>
      </c>
    </row>
    <row r="28" spans="3:12" x14ac:dyDescent="0.2">
      <c r="C28" s="4"/>
      <c r="D28" s="9">
        <v>22</v>
      </c>
      <c r="E28" s="9" t="e">
        <f>IF(Tabelle1!$B34="",NA(),IF(ABS((Tabelle1!$B34-Tabelle1!$L$7)/Tabelle1!$L$8)&gt;3.5,3.5*(Tabelle1!$B34-Tabelle1!$L$7)/ABS(Tabelle1!$B34-Tabelle1!$L$7)+4,(Tabelle1!$B34-Tabelle1!$L$7)/Tabelle1!$L$8+4))</f>
        <v>#N/A</v>
      </c>
      <c r="F28" s="9">
        <v>1</v>
      </c>
      <c r="G28" s="9">
        <v>2</v>
      </c>
      <c r="H28" s="9">
        <v>3</v>
      </c>
      <c r="I28" s="9">
        <v>4</v>
      </c>
      <c r="J28" s="9">
        <v>5</v>
      </c>
      <c r="K28" s="9">
        <v>6</v>
      </c>
      <c r="L28" s="10">
        <v>7</v>
      </c>
    </row>
    <row r="29" spans="3:12" x14ac:dyDescent="0.2">
      <c r="C29" s="4"/>
      <c r="D29" s="9">
        <v>23</v>
      </c>
      <c r="E29" s="9" t="e">
        <f>IF(Tabelle1!$B35="",NA(),IF(ABS((Tabelle1!$B35-Tabelle1!$L$7)/Tabelle1!$L$8)&gt;3.5,3.5*(Tabelle1!$B35-Tabelle1!$L$7)/ABS(Tabelle1!$B35-Tabelle1!$L$7)+4,(Tabelle1!$B35-Tabelle1!$L$7)/Tabelle1!$L$8+4))</f>
        <v>#N/A</v>
      </c>
      <c r="F29" s="9">
        <v>1</v>
      </c>
      <c r="G29" s="9">
        <v>2</v>
      </c>
      <c r="H29" s="9">
        <v>3</v>
      </c>
      <c r="I29" s="9">
        <v>4</v>
      </c>
      <c r="J29" s="9">
        <v>5</v>
      </c>
      <c r="K29" s="9">
        <v>6</v>
      </c>
      <c r="L29" s="10">
        <v>7</v>
      </c>
    </row>
    <row r="30" spans="3:12" x14ac:dyDescent="0.2">
      <c r="C30" s="4"/>
      <c r="D30" s="9">
        <v>24</v>
      </c>
      <c r="E30" s="9" t="e">
        <f>IF(Tabelle1!$B36="",NA(),IF(ABS((Tabelle1!$B36-Tabelle1!$L$7)/Tabelle1!$L$8)&gt;3.5,3.5*(Tabelle1!$B36-Tabelle1!$L$7)/ABS(Tabelle1!$B36-Tabelle1!$L$7)+4,(Tabelle1!$B36-Tabelle1!$L$7)/Tabelle1!$L$8+4))</f>
        <v>#N/A</v>
      </c>
      <c r="F30" s="9">
        <v>1</v>
      </c>
      <c r="G30" s="9">
        <v>2</v>
      </c>
      <c r="H30" s="9">
        <v>3</v>
      </c>
      <c r="I30" s="9">
        <v>4</v>
      </c>
      <c r="J30" s="9">
        <v>5</v>
      </c>
      <c r="K30" s="9">
        <v>6</v>
      </c>
      <c r="L30" s="10">
        <v>7</v>
      </c>
    </row>
    <row r="31" spans="3:12" ht="13.5" thickBot="1" x14ac:dyDescent="0.25">
      <c r="C31" s="11"/>
      <c r="D31" s="12">
        <v>25</v>
      </c>
      <c r="E31" s="12" t="e">
        <f>IF(Tabelle1!$B37="",NA(),IF(ABS((Tabelle1!$B37-Tabelle1!$L$7)/Tabelle1!$L$8)&gt;3.5,3.5*(Tabelle1!$B37-Tabelle1!$L$7)/ABS(Tabelle1!$B37-Tabelle1!$L$7)+4,(Tabelle1!$B37-Tabelle1!$L$7)/Tabelle1!$L$8+4))</f>
        <v>#N/A</v>
      </c>
      <c r="F31" s="12">
        <v>1</v>
      </c>
      <c r="G31" s="12">
        <v>2</v>
      </c>
      <c r="H31" s="12">
        <v>3</v>
      </c>
      <c r="I31" s="12">
        <v>4</v>
      </c>
      <c r="J31" s="12">
        <v>5</v>
      </c>
      <c r="K31" s="12">
        <v>6</v>
      </c>
      <c r="L31" s="13">
        <v>7</v>
      </c>
    </row>
    <row r="32" spans="3:12" ht="13.5" thickBot="1" x14ac:dyDescent="0.25"/>
    <row r="33" spans="3:14" x14ac:dyDescent="0.2">
      <c r="C33" s="1" t="s">
        <v>23</v>
      </c>
      <c r="D33" s="2" t="s">
        <v>13</v>
      </c>
      <c r="E33" s="2" t="s">
        <v>24</v>
      </c>
      <c r="F33" s="14" t="s">
        <v>14</v>
      </c>
      <c r="G33" s="14" t="s">
        <v>15</v>
      </c>
      <c r="H33" s="14" t="s">
        <v>16</v>
      </c>
      <c r="I33" s="14" t="s">
        <v>17</v>
      </c>
      <c r="J33" s="14" t="s">
        <v>18</v>
      </c>
      <c r="K33" s="14" t="s">
        <v>19</v>
      </c>
      <c r="L33" s="15" t="s">
        <v>20</v>
      </c>
    </row>
    <row r="34" spans="3:14" x14ac:dyDescent="0.2">
      <c r="C34" s="4"/>
      <c r="D34" s="5"/>
      <c r="E34" s="5"/>
      <c r="F34" s="5"/>
      <c r="G34" s="5"/>
      <c r="H34" s="5"/>
      <c r="I34" s="5"/>
      <c r="J34" s="5"/>
      <c r="K34" s="5"/>
      <c r="L34" s="8"/>
    </row>
    <row r="35" spans="3:14" x14ac:dyDescent="0.2">
      <c r="C35" s="4"/>
      <c r="D35" s="9">
        <v>1</v>
      </c>
      <c r="E35" s="9" t="e">
        <f>IF(Tabelle1!$T13="",NA(),IF(ABS((Tabelle1!$T13-Tabelle1!$AD$7)/Tabelle1!$AD$8)&gt;3.5,3.5*(Tabelle1!$T13-Tabelle1!$AD$7)/ABS(Tabelle1!$T13-Tabelle1!$AD$7)+4,(Tabelle1!$T13-Tabelle1!$AD$7)/Tabelle1!$AD$8+4))</f>
        <v>#N/A</v>
      </c>
      <c r="F35" s="9">
        <v>1</v>
      </c>
      <c r="G35" s="9">
        <v>2</v>
      </c>
      <c r="H35" s="9">
        <v>3</v>
      </c>
      <c r="I35" s="9">
        <v>4</v>
      </c>
      <c r="J35" s="9">
        <v>5</v>
      </c>
      <c r="K35" s="9">
        <v>6</v>
      </c>
      <c r="L35" s="10">
        <v>7</v>
      </c>
    </row>
    <row r="36" spans="3:14" x14ac:dyDescent="0.2">
      <c r="C36" s="4"/>
      <c r="D36" s="9">
        <v>2</v>
      </c>
      <c r="E36" s="9" t="e">
        <f>IF(Tabelle1!$T14="",NA(),IF(ABS((Tabelle1!$T14-Tabelle1!$AD$7)/Tabelle1!$AD$8)&gt;3.5,3.5*(Tabelle1!$T14-Tabelle1!$AD$7)/ABS(Tabelle1!$T14-Tabelle1!$AD$7)+4,(Tabelle1!$T14-Tabelle1!$AD$7)/Tabelle1!$AD$8+4))</f>
        <v>#N/A</v>
      </c>
      <c r="F36" s="9">
        <v>1</v>
      </c>
      <c r="G36" s="9">
        <v>2</v>
      </c>
      <c r="H36" s="9">
        <v>3</v>
      </c>
      <c r="I36" s="9">
        <v>4</v>
      </c>
      <c r="J36" s="9">
        <v>5</v>
      </c>
      <c r="K36" s="9">
        <v>6</v>
      </c>
      <c r="L36" s="10">
        <v>7</v>
      </c>
    </row>
    <row r="37" spans="3:14" x14ac:dyDescent="0.2">
      <c r="C37" s="4"/>
      <c r="D37" s="9">
        <v>3</v>
      </c>
      <c r="E37" s="9" t="e">
        <f>IF(Tabelle1!$T15="",NA(),IF(ABS((Tabelle1!$T15-Tabelle1!$AD$7)/Tabelle1!$AD$8)&gt;3.5,3.5*(Tabelle1!$T15-Tabelle1!$AD$7)/ABS(Tabelle1!$T15-Tabelle1!$AD$7)+4,(Tabelle1!$T15-Tabelle1!$AD$7)/Tabelle1!$AD$8+4))</f>
        <v>#N/A</v>
      </c>
      <c r="F37" s="9">
        <v>1</v>
      </c>
      <c r="G37" s="9">
        <v>2</v>
      </c>
      <c r="H37" s="9">
        <v>3</v>
      </c>
      <c r="I37" s="9">
        <v>4</v>
      </c>
      <c r="J37" s="9">
        <v>5</v>
      </c>
      <c r="K37" s="9">
        <v>6</v>
      </c>
      <c r="L37" s="10">
        <v>7</v>
      </c>
    </row>
    <row r="38" spans="3:14" x14ac:dyDescent="0.2">
      <c r="C38" s="4"/>
      <c r="D38" s="9">
        <v>4</v>
      </c>
      <c r="E38" s="9" t="e">
        <f>IF(Tabelle1!$T16="",NA(),IF(ABS((Tabelle1!$T16-Tabelle1!$AD$7)/Tabelle1!$AD$8)&gt;3.5,3.5*(Tabelle1!$T16-Tabelle1!$AD$7)/ABS(Tabelle1!$T16-Tabelle1!$AD$7)+4,(Tabelle1!$T16-Tabelle1!$AD$7)/Tabelle1!$AD$8+4))</f>
        <v>#N/A</v>
      </c>
      <c r="F38" s="9">
        <v>1</v>
      </c>
      <c r="G38" s="9">
        <v>2</v>
      </c>
      <c r="H38" s="9">
        <v>3</v>
      </c>
      <c r="I38" s="9">
        <v>4</v>
      </c>
      <c r="J38" s="9">
        <v>5</v>
      </c>
      <c r="K38" s="9">
        <v>6</v>
      </c>
      <c r="L38" s="10">
        <v>7</v>
      </c>
    </row>
    <row r="39" spans="3:14" x14ac:dyDescent="0.2">
      <c r="C39" s="4"/>
      <c r="D39" s="9">
        <v>5</v>
      </c>
      <c r="E39" s="9" t="e">
        <f>IF(Tabelle1!$T17="",NA(),IF(ABS((Tabelle1!$T17-Tabelle1!$AD$7)/Tabelle1!$AD$8)&gt;3.5,3.5*(Tabelle1!$T17-Tabelle1!$AD$7)/ABS(Tabelle1!$T17-Tabelle1!$AD$7)+4,(Tabelle1!$T17-Tabelle1!$AD$7)/Tabelle1!$AD$8+4))</f>
        <v>#N/A</v>
      </c>
      <c r="F39" s="9">
        <v>1</v>
      </c>
      <c r="G39" s="9">
        <v>2</v>
      </c>
      <c r="H39" s="9">
        <v>3</v>
      </c>
      <c r="I39" s="9">
        <v>4</v>
      </c>
      <c r="J39" s="9">
        <v>5</v>
      </c>
      <c r="K39" s="9">
        <v>6</v>
      </c>
      <c r="L39" s="10">
        <v>7</v>
      </c>
    </row>
    <row r="40" spans="3:14" x14ac:dyDescent="0.2">
      <c r="C40" s="4"/>
      <c r="D40" s="9">
        <v>6</v>
      </c>
      <c r="E40" s="9" t="e">
        <f>IF(Tabelle1!$T18="",NA(),IF(ABS((Tabelle1!$T18-Tabelle1!$AD$7)/Tabelle1!$AD$8)&gt;3.5,3.5*(Tabelle1!$T18-Tabelle1!$AD$7)/ABS(Tabelle1!$T18-Tabelle1!$AD$7)+4,(Tabelle1!$T18-Tabelle1!$AD$7)/Tabelle1!$AD$8+4))</f>
        <v>#N/A</v>
      </c>
      <c r="F40" s="9">
        <v>1</v>
      </c>
      <c r="G40" s="9">
        <v>2</v>
      </c>
      <c r="H40" s="9">
        <v>3</v>
      </c>
      <c r="I40" s="9">
        <v>4</v>
      </c>
      <c r="J40" s="9">
        <v>5</v>
      </c>
      <c r="K40" s="9">
        <v>6</v>
      </c>
      <c r="L40" s="10">
        <v>7</v>
      </c>
      <c r="N40" t="s">
        <v>26</v>
      </c>
    </row>
    <row r="41" spans="3:14" x14ac:dyDescent="0.2">
      <c r="C41" s="4"/>
      <c r="D41" s="9">
        <v>7</v>
      </c>
      <c r="E41" s="9" t="e">
        <f>IF(Tabelle1!$T19="",NA(),IF(ABS((Tabelle1!$T19-Tabelle1!$AD$7)/Tabelle1!$AD$8)&gt;3.5,3.5*(Tabelle1!$T19-Tabelle1!$AD$7)/ABS(Tabelle1!$T19-Tabelle1!$AD$7)+4,(Tabelle1!$T19-Tabelle1!$AD$7)/Tabelle1!$AD$8+4))</f>
        <v>#N/A</v>
      </c>
      <c r="F41" s="9">
        <v>1</v>
      </c>
      <c r="G41" s="9">
        <v>2</v>
      </c>
      <c r="H41" s="9">
        <v>3</v>
      </c>
      <c r="I41" s="9">
        <v>4</v>
      </c>
      <c r="J41" s="9">
        <v>5</v>
      </c>
      <c r="K41" s="9">
        <v>6</v>
      </c>
      <c r="L41" s="10">
        <v>7</v>
      </c>
    </row>
    <row r="42" spans="3:14" x14ac:dyDescent="0.2">
      <c r="C42" s="4"/>
      <c r="D42" s="9">
        <v>8</v>
      </c>
      <c r="E42" s="9" t="e">
        <f>IF(Tabelle1!$T20="",NA(),IF(ABS((Tabelle1!$T20-Tabelle1!$AD$7)/Tabelle1!$AD$8)&gt;3.5,3.5*(Tabelle1!$T20-Tabelle1!$AD$7)/ABS(Tabelle1!$T20-Tabelle1!$AD$7)+4,(Tabelle1!$T20-Tabelle1!$AD$7)/Tabelle1!$AD$8+4))</f>
        <v>#N/A</v>
      </c>
      <c r="F42" s="9">
        <v>1</v>
      </c>
      <c r="G42" s="9">
        <v>2</v>
      </c>
      <c r="H42" s="9">
        <v>3</v>
      </c>
      <c r="I42" s="9">
        <v>4</v>
      </c>
      <c r="J42" s="9">
        <v>5</v>
      </c>
      <c r="K42" s="9">
        <v>6</v>
      </c>
      <c r="L42" s="10">
        <v>7</v>
      </c>
    </row>
    <row r="43" spans="3:14" x14ac:dyDescent="0.2">
      <c r="C43" s="4"/>
      <c r="D43" s="9">
        <v>9</v>
      </c>
      <c r="E43" s="9" t="e">
        <f>IF(Tabelle1!$T21="",NA(),IF(ABS((Tabelle1!$T21-Tabelle1!$AD$7)/Tabelle1!$AD$8)&gt;3.5,3.5*(Tabelle1!$T21-Tabelle1!$AD$7)/ABS(Tabelle1!$T21-Tabelle1!$AD$7)+4,(Tabelle1!$T21-Tabelle1!$AD$7)/Tabelle1!$AD$8+4))</f>
        <v>#N/A</v>
      </c>
      <c r="F43" s="9">
        <v>1</v>
      </c>
      <c r="G43" s="9">
        <v>2</v>
      </c>
      <c r="H43" s="9">
        <v>3</v>
      </c>
      <c r="I43" s="9">
        <v>4</v>
      </c>
      <c r="J43" s="9">
        <v>5</v>
      </c>
      <c r="K43" s="9">
        <v>6</v>
      </c>
      <c r="L43" s="10">
        <v>7</v>
      </c>
    </row>
    <row r="44" spans="3:14" x14ac:dyDescent="0.2">
      <c r="C44" s="4"/>
      <c r="D44" s="9">
        <v>10</v>
      </c>
      <c r="E44" s="9" t="e">
        <f>IF(Tabelle1!$T22="",NA(),IF(ABS((Tabelle1!$T22-Tabelle1!$AD$7)/Tabelle1!$AD$8)&gt;3.5,3.5*(Tabelle1!$T22-Tabelle1!$AD$7)/ABS(Tabelle1!$T22-Tabelle1!$AD$7)+4,(Tabelle1!$T22-Tabelle1!$AD$7)/Tabelle1!$AD$8+4))</f>
        <v>#N/A</v>
      </c>
      <c r="F44" s="9">
        <v>1</v>
      </c>
      <c r="G44" s="9">
        <v>2</v>
      </c>
      <c r="H44" s="9">
        <v>3</v>
      </c>
      <c r="I44" s="9">
        <v>4</v>
      </c>
      <c r="J44" s="9">
        <v>5</v>
      </c>
      <c r="K44" s="9">
        <v>6</v>
      </c>
      <c r="L44" s="10">
        <v>7</v>
      </c>
    </row>
    <row r="45" spans="3:14" x14ac:dyDescent="0.2">
      <c r="C45" s="4"/>
      <c r="D45" s="9">
        <v>11</v>
      </c>
      <c r="E45" s="9" t="e">
        <f>IF(Tabelle1!$T23="",NA(),IF(ABS((Tabelle1!$T23-Tabelle1!$AD$7)/Tabelle1!$AD$8)&gt;3.5,3.5*(Tabelle1!$T23-Tabelle1!$AD$7)/ABS(Tabelle1!$T23-Tabelle1!$AD$7)+4,(Tabelle1!$T23-Tabelle1!$AD$7)/Tabelle1!$AD$8+4))</f>
        <v>#N/A</v>
      </c>
      <c r="F45" s="9">
        <v>1</v>
      </c>
      <c r="G45" s="9">
        <v>2</v>
      </c>
      <c r="H45" s="9">
        <v>3</v>
      </c>
      <c r="I45" s="9">
        <v>4</v>
      </c>
      <c r="J45" s="9">
        <v>5</v>
      </c>
      <c r="K45" s="9">
        <v>6</v>
      </c>
      <c r="L45" s="10">
        <v>7</v>
      </c>
    </row>
    <row r="46" spans="3:14" x14ac:dyDescent="0.2">
      <c r="C46" s="4"/>
      <c r="D46" s="9">
        <v>12</v>
      </c>
      <c r="E46" s="9" t="e">
        <f>IF(Tabelle1!$T24="",NA(),IF(ABS((Tabelle1!$T24-Tabelle1!$AD$7)/Tabelle1!$AD$8)&gt;3.5,3.5*(Tabelle1!$T24-Tabelle1!$AD$7)/ABS(Tabelle1!$T24-Tabelle1!$AD$7)+4,(Tabelle1!$T24-Tabelle1!$AD$7)/Tabelle1!$AD$8+4))</f>
        <v>#N/A</v>
      </c>
      <c r="F46" s="9">
        <v>1</v>
      </c>
      <c r="G46" s="9">
        <v>2</v>
      </c>
      <c r="H46" s="9">
        <v>3</v>
      </c>
      <c r="I46" s="9">
        <v>4</v>
      </c>
      <c r="J46" s="9">
        <v>5</v>
      </c>
      <c r="K46" s="9">
        <v>6</v>
      </c>
      <c r="L46" s="10">
        <v>7</v>
      </c>
    </row>
    <row r="47" spans="3:14" x14ac:dyDescent="0.2">
      <c r="C47" s="4"/>
      <c r="D47" s="9">
        <v>13</v>
      </c>
      <c r="E47" s="9" t="e">
        <f>IF(Tabelle1!$T25="",NA(),IF(ABS((Tabelle1!$T25-Tabelle1!$AD$7)/Tabelle1!$AD$8)&gt;3.5,3.5*(Tabelle1!$T25-Tabelle1!$AD$7)/ABS(Tabelle1!$T25-Tabelle1!$AD$7)+4,(Tabelle1!$T25-Tabelle1!$AD$7)/Tabelle1!$AD$8+4))</f>
        <v>#N/A</v>
      </c>
      <c r="F47" s="9">
        <v>1</v>
      </c>
      <c r="G47" s="9">
        <v>2</v>
      </c>
      <c r="H47" s="9">
        <v>3</v>
      </c>
      <c r="I47" s="9">
        <v>4</v>
      </c>
      <c r="J47" s="9">
        <v>5</v>
      </c>
      <c r="K47" s="9">
        <v>6</v>
      </c>
      <c r="L47" s="10">
        <v>7</v>
      </c>
    </row>
    <row r="48" spans="3:14" x14ac:dyDescent="0.2">
      <c r="C48" s="4"/>
      <c r="D48" s="9">
        <v>14</v>
      </c>
      <c r="E48" s="9" t="e">
        <f>IF(Tabelle1!$T26="",NA(),IF(ABS((Tabelle1!$T26-Tabelle1!$AD$7)/Tabelle1!$AD$8)&gt;3.5,3.5*(Tabelle1!$T26-Tabelle1!$AD$7)/ABS(Tabelle1!$T26-Tabelle1!$AD$7)+4,(Tabelle1!$T26-Tabelle1!$AD$7)/Tabelle1!$AD$8+4))</f>
        <v>#N/A</v>
      </c>
      <c r="F48" s="9">
        <v>1</v>
      </c>
      <c r="G48" s="9">
        <v>2</v>
      </c>
      <c r="H48" s="9">
        <v>3</v>
      </c>
      <c r="I48" s="9">
        <v>4</v>
      </c>
      <c r="J48" s="9">
        <v>5</v>
      </c>
      <c r="K48" s="9">
        <v>6</v>
      </c>
      <c r="L48" s="10">
        <v>7</v>
      </c>
    </row>
    <row r="49" spans="3:12" x14ac:dyDescent="0.2">
      <c r="C49" s="4"/>
      <c r="D49" s="9">
        <v>15</v>
      </c>
      <c r="E49" s="9" t="e">
        <f>IF(Tabelle1!$T27="",NA(),IF(ABS((Tabelle1!$T27-Tabelle1!$AD$7)/Tabelle1!$AD$8)&gt;3.5,3.5*(Tabelle1!$T27-Tabelle1!$AD$7)/ABS(Tabelle1!$T27-Tabelle1!$AD$7)+4,(Tabelle1!$T27-Tabelle1!$AD$7)/Tabelle1!$AD$8+4))</f>
        <v>#N/A</v>
      </c>
      <c r="F49" s="9">
        <v>1</v>
      </c>
      <c r="G49" s="9">
        <v>2</v>
      </c>
      <c r="H49" s="9">
        <v>3</v>
      </c>
      <c r="I49" s="9">
        <v>4</v>
      </c>
      <c r="J49" s="9">
        <v>5</v>
      </c>
      <c r="K49" s="9">
        <v>6</v>
      </c>
      <c r="L49" s="10">
        <v>7</v>
      </c>
    </row>
    <row r="50" spans="3:12" x14ac:dyDescent="0.2">
      <c r="C50" s="4"/>
      <c r="D50" s="9">
        <v>16</v>
      </c>
      <c r="E50" s="9" t="e">
        <f>IF(Tabelle1!$T28="",NA(),IF(ABS((Tabelle1!$T28-Tabelle1!$AD$7)/Tabelle1!$AD$8)&gt;3.5,3.5*(Tabelle1!$T28-Tabelle1!$AD$7)/ABS(Tabelle1!$T28-Tabelle1!$AD$7)+4,(Tabelle1!$T28-Tabelle1!$AD$7)/Tabelle1!$AD$8+4))</f>
        <v>#N/A</v>
      </c>
      <c r="F50" s="9">
        <v>1</v>
      </c>
      <c r="G50" s="9">
        <v>2</v>
      </c>
      <c r="H50" s="9">
        <v>3</v>
      </c>
      <c r="I50" s="9">
        <v>4</v>
      </c>
      <c r="J50" s="9">
        <v>5</v>
      </c>
      <c r="K50" s="9">
        <v>6</v>
      </c>
      <c r="L50" s="10">
        <v>7</v>
      </c>
    </row>
    <row r="51" spans="3:12" x14ac:dyDescent="0.2">
      <c r="C51" s="4"/>
      <c r="D51" s="9">
        <v>17</v>
      </c>
      <c r="E51" s="9" t="e">
        <f>IF(Tabelle1!$T29="",NA(),IF(ABS((Tabelle1!$T29-Tabelle1!$AD$7)/Tabelle1!$AD$8)&gt;3.5,3.5*(Tabelle1!$T29-Tabelle1!$AD$7)/ABS(Tabelle1!$T29-Tabelle1!$AD$7)+4,(Tabelle1!$T29-Tabelle1!$AD$7)/Tabelle1!$AD$8+4))</f>
        <v>#N/A</v>
      </c>
      <c r="F51" s="9">
        <v>1</v>
      </c>
      <c r="G51" s="9">
        <v>2</v>
      </c>
      <c r="H51" s="9">
        <v>3</v>
      </c>
      <c r="I51" s="9">
        <v>4</v>
      </c>
      <c r="J51" s="9">
        <v>5</v>
      </c>
      <c r="K51" s="9">
        <v>6</v>
      </c>
      <c r="L51" s="10">
        <v>7</v>
      </c>
    </row>
    <row r="52" spans="3:12" x14ac:dyDescent="0.2">
      <c r="C52" s="4"/>
      <c r="D52" s="9">
        <v>18</v>
      </c>
      <c r="E52" s="9" t="e">
        <f>IF(Tabelle1!$T30="",NA(),IF(ABS((Tabelle1!$T30-Tabelle1!$AD$7)/Tabelle1!$AD$8)&gt;3.5,3.5*(Tabelle1!$T30-Tabelle1!$AD$7)/ABS(Tabelle1!$T30-Tabelle1!$AD$7)+4,(Tabelle1!$T30-Tabelle1!$AD$7)/Tabelle1!$AD$8+4))</f>
        <v>#N/A</v>
      </c>
      <c r="F52" s="9">
        <v>1</v>
      </c>
      <c r="G52" s="9">
        <v>2</v>
      </c>
      <c r="H52" s="9">
        <v>3</v>
      </c>
      <c r="I52" s="9">
        <v>4</v>
      </c>
      <c r="J52" s="9">
        <v>5</v>
      </c>
      <c r="K52" s="9">
        <v>6</v>
      </c>
      <c r="L52" s="10">
        <v>7</v>
      </c>
    </row>
    <row r="53" spans="3:12" x14ac:dyDescent="0.2">
      <c r="C53" s="4"/>
      <c r="D53" s="9">
        <v>19</v>
      </c>
      <c r="E53" s="9" t="e">
        <f>IF(Tabelle1!$T31="",NA(),IF(ABS((Tabelle1!$T31-Tabelle1!$AD$7)/Tabelle1!$AD$8)&gt;3.5,3.5*(Tabelle1!$T31-Tabelle1!$AD$7)/ABS(Tabelle1!$T31-Tabelle1!$AD$7)+4,(Tabelle1!$T31-Tabelle1!$AD$7)/Tabelle1!$AD$8+4))</f>
        <v>#N/A</v>
      </c>
      <c r="F53" s="9">
        <v>1</v>
      </c>
      <c r="G53" s="9">
        <v>2</v>
      </c>
      <c r="H53" s="9">
        <v>3</v>
      </c>
      <c r="I53" s="9">
        <v>4</v>
      </c>
      <c r="J53" s="9">
        <v>5</v>
      </c>
      <c r="K53" s="9">
        <v>6</v>
      </c>
      <c r="L53" s="10">
        <v>7</v>
      </c>
    </row>
    <row r="54" spans="3:12" x14ac:dyDescent="0.2">
      <c r="C54" s="4"/>
      <c r="D54" s="9">
        <v>20</v>
      </c>
      <c r="E54" s="9" t="e">
        <f>IF(Tabelle1!$T32="",NA(),IF(ABS((Tabelle1!$T32-Tabelle1!$AD$7)/Tabelle1!$AD$8)&gt;3.5,3.5*(Tabelle1!$T32-Tabelle1!$AD$7)/ABS(Tabelle1!$T32-Tabelle1!$AD$7)+4,(Tabelle1!$T32-Tabelle1!$AD$7)/Tabelle1!$AD$8+4))</f>
        <v>#N/A</v>
      </c>
      <c r="F54" s="9">
        <v>1</v>
      </c>
      <c r="G54" s="9">
        <v>2</v>
      </c>
      <c r="H54" s="9">
        <v>3</v>
      </c>
      <c r="I54" s="9">
        <v>4</v>
      </c>
      <c r="J54" s="9">
        <v>5</v>
      </c>
      <c r="K54" s="9">
        <v>6</v>
      </c>
      <c r="L54" s="10">
        <v>7</v>
      </c>
    </row>
    <row r="55" spans="3:12" x14ac:dyDescent="0.2">
      <c r="C55" s="4"/>
      <c r="D55" s="9">
        <v>21</v>
      </c>
      <c r="E55" s="9" t="e">
        <f>IF(Tabelle1!$T33="",NA(),IF(ABS((Tabelle1!$T33-Tabelle1!$AD$7)/Tabelle1!$AD$8)&gt;3.5,3.5*(Tabelle1!$T33-Tabelle1!$AD$7)/ABS(Tabelle1!$T33-Tabelle1!$AD$7)+4,(Tabelle1!$T33-Tabelle1!$AD$7)/Tabelle1!$AD$8+4))</f>
        <v>#N/A</v>
      </c>
      <c r="F55" s="9">
        <v>1</v>
      </c>
      <c r="G55" s="9">
        <v>2</v>
      </c>
      <c r="H55" s="9">
        <v>3</v>
      </c>
      <c r="I55" s="9">
        <v>4</v>
      </c>
      <c r="J55" s="9">
        <v>5</v>
      </c>
      <c r="K55" s="9">
        <v>6</v>
      </c>
      <c r="L55" s="10">
        <v>7</v>
      </c>
    </row>
    <row r="56" spans="3:12" x14ac:dyDescent="0.2">
      <c r="C56" s="4"/>
      <c r="D56" s="9">
        <v>22</v>
      </c>
      <c r="E56" s="9" t="e">
        <f>IF(Tabelle1!$T34="",NA(),IF(ABS((Tabelle1!$T34-Tabelle1!$AD$7)/Tabelle1!$AD$8)&gt;3.5,3.5*(Tabelle1!$T34-Tabelle1!$AD$7)/ABS(Tabelle1!$T34-Tabelle1!$AD$7)+4,(Tabelle1!$T34-Tabelle1!$AD$7)/Tabelle1!$AD$8+4))</f>
        <v>#N/A</v>
      </c>
      <c r="F56" s="9">
        <v>1</v>
      </c>
      <c r="G56" s="9">
        <v>2</v>
      </c>
      <c r="H56" s="9">
        <v>3</v>
      </c>
      <c r="I56" s="9">
        <v>4</v>
      </c>
      <c r="J56" s="9">
        <v>5</v>
      </c>
      <c r="K56" s="9">
        <v>6</v>
      </c>
      <c r="L56" s="10">
        <v>7</v>
      </c>
    </row>
    <row r="57" spans="3:12" x14ac:dyDescent="0.2">
      <c r="C57" s="4"/>
      <c r="D57" s="9">
        <v>23</v>
      </c>
      <c r="E57" s="9" t="e">
        <f>IF(Tabelle1!$T35="",NA(),IF(ABS((Tabelle1!$T35-Tabelle1!$AD$7)/Tabelle1!$AD$8)&gt;3.5,3.5*(Tabelle1!$T35-Tabelle1!$AD$7)/ABS(Tabelle1!$T35-Tabelle1!$AD$7)+4,(Tabelle1!$T35-Tabelle1!$AD$7)/Tabelle1!$AD$8+4))</f>
        <v>#N/A</v>
      </c>
      <c r="F57" s="9">
        <v>1</v>
      </c>
      <c r="G57" s="9">
        <v>2</v>
      </c>
      <c r="H57" s="9">
        <v>3</v>
      </c>
      <c r="I57" s="9">
        <v>4</v>
      </c>
      <c r="J57" s="9">
        <v>5</v>
      </c>
      <c r="K57" s="9">
        <v>6</v>
      </c>
      <c r="L57" s="10">
        <v>7</v>
      </c>
    </row>
    <row r="58" spans="3:12" x14ac:dyDescent="0.2">
      <c r="C58" s="4"/>
      <c r="D58" s="9">
        <v>24</v>
      </c>
      <c r="E58" s="9" t="e">
        <f>IF(Tabelle1!$T36="",NA(),IF(ABS((Tabelle1!$T36-Tabelle1!$AD$7)/Tabelle1!$AD$8)&gt;3.5,3.5*(Tabelle1!$T36-Tabelle1!$AD$7)/ABS(Tabelle1!$T36-Tabelle1!$AD$7)+4,(Tabelle1!$T36-Tabelle1!$AD$7)/Tabelle1!$AD$8+4))</f>
        <v>#N/A</v>
      </c>
      <c r="F58" s="9">
        <v>1</v>
      </c>
      <c r="G58" s="9">
        <v>2</v>
      </c>
      <c r="H58" s="9">
        <v>3</v>
      </c>
      <c r="I58" s="9">
        <v>4</v>
      </c>
      <c r="J58" s="9">
        <v>5</v>
      </c>
      <c r="K58" s="9">
        <v>6</v>
      </c>
      <c r="L58" s="10">
        <v>7</v>
      </c>
    </row>
    <row r="59" spans="3:12" ht="13.5" thickBot="1" x14ac:dyDescent="0.25">
      <c r="C59" s="11"/>
      <c r="D59" s="12">
        <v>25</v>
      </c>
      <c r="E59" s="12" t="e">
        <f>IF(Tabelle1!$T37="",NA(),IF(ABS((Tabelle1!$T37-Tabelle1!$AD$7)/Tabelle1!$AD$8)&gt;3.5,3.5*(Tabelle1!$T37-Tabelle1!$AD$7)/ABS(Tabelle1!$T37-Tabelle1!$AD$7)+4,(Tabelle1!$T37-Tabelle1!$AD$7)/Tabelle1!$AD$8+4))</f>
        <v>#N/A</v>
      </c>
      <c r="F59" s="12">
        <v>1</v>
      </c>
      <c r="G59" s="12">
        <v>2</v>
      </c>
      <c r="H59" s="12">
        <v>3</v>
      </c>
      <c r="I59" s="12">
        <v>4</v>
      </c>
      <c r="J59" s="12">
        <v>5</v>
      </c>
      <c r="K59" s="12">
        <v>6</v>
      </c>
      <c r="L59" s="13">
        <v>7</v>
      </c>
    </row>
    <row r="60" spans="3:12" ht="13.5" thickBot="1" x14ac:dyDescent="0.25"/>
    <row r="61" spans="3:12" x14ac:dyDescent="0.2">
      <c r="D61" s="2" t="s">
        <v>13</v>
      </c>
      <c r="E61" s="2" t="s">
        <v>24</v>
      </c>
      <c r="F61" s="14" t="s">
        <v>14</v>
      </c>
      <c r="G61" s="14" t="s">
        <v>15</v>
      </c>
      <c r="H61" s="14" t="s">
        <v>16</v>
      </c>
      <c r="I61" s="14" t="s">
        <v>17</v>
      </c>
      <c r="J61" s="14" t="s">
        <v>18</v>
      </c>
      <c r="K61" s="14" t="s">
        <v>19</v>
      </c>
      <c r="L61" s="15" t="s">
        <v>20</v>
      </c>
    </row>
    <row r="62" spans="3:12" x14ac:dyDescent="0.2">
      <c r="D62" s="5"/>
      <c r="E62" s="5"/>
      <c r="F62" s="5"/>
      <c r="G62" s="5"/>
      <c r="H62" s="5"/>
      <c r="I62" s="5"/>
      <c r="J62" s="5"/>
      <c r="K62" s="5"/>
      <c r="L62" s="8"/>
    </row>
    <row r="63" spans="3:12" x14ac:dyDescent="0.2">
      <c r="D63" s="9">
        <v>1</v>
      </c>
      <c r="E63" s="9" t="e">
        <f>IF(Tabelle1!$AL13="",NA(),IF(ABS((Tabelle1!$AL13-Tabelle1!$AV$7)/Tabelle1!$AV$8)&gt;3.5,3.5*(Tabelle1!$AL13-Tabelle1!$AV$7)/ABS(Tabelle1!$AL13-Tabelle1!$AV$7)+4,(Tabelle1!$AL13-Tabelle1!$AV$7)/Tabelle1!$AV$8+4))</f>
        <v>#N/A</v>
      </c>
      <c r="F63" s="9">
        <v>1</v>
      </c>
      <c r="G63" s="9">
        <v>2</v>
      </c>
      <c r="H63" s="9">
        <v>3</v>
      </c>
      <c r="I63" s="9">
        <v>4</v>
      </c>
      <c r="J63" s="9">
        <v>5</v>
      </c>
      <c r="K63" s="9">
        <v>6</v>
      </c>
      <c r="L63" s="10">
        <v>7</v>
      </c>
    </row>
    <row r="64" spans="3:12" x14ac:dyDescent="0.2">
      <c r="D64" s="9">
        <v>2</v>
      </c>
      <c r="E64" s="9" t="e">
        <f>IF(Tabelle1!$AL14="",NA(),IF(ABS((Tabelle1!$AL14-Tabelle1!$AV$7)/Tabelle1!$AV$8)&gt;3.5,3.5*(Tabelle1!$AL14-Tabelle1!$AV$7)/ABS(Tabelle1!$AL14-Tabelle1!$AV$7)+4,(Tabelle1!$AL14-Tabelle1!$AV$7)/Tabelle1!$AV$8+4))</f>
        <v>#N/A</v>
      </c>
      <c r="F64" s="9">
        <v>1</v>
      </c>
      <c r="G64" s="9">
        <v>2</v>
      </c>
      <c r="H64" s="9">
        <v>3</v>
      </c>
      <c r="I64" s="9">
        <v>4</v>
      </c>
      <c r="J64" s="9">
        <v>5</v>
      </c>
      <c r="K64" s="9">
        <v>6</v>
      </c>
      <c r="L64" s="10">
        <v>7</v>
      </c>
    </row>
    <row r="65" spans="4:14" x14ac:dyDescent="0.2">
      <c r="D65" s="9">
        <v>3</v>
      </c>
      <c r="E65" s="9" t="e">
        <f>IF(Tabelle1!$AL15="",NA(),IF(ABS((Tabelle1!$AL15-Tabelle1!$AV$7)/Tabelle1!$AV$8)&gt;3.5,3.5*(Tabelle1!$AL15-Tabelle1!$AV$7)/ABS(Tabelle1!$AL15-Tabelle1!$AV$7)+4,(Tabelle1!$AL15-Tabelle1!$AV$7)/Tabelle1!$AV$8+4))</f>
        <v>#N/A</v>
      </c>
      <c r="F65" s="9">
        <v>1</v>
      </c>
      <c r="G65" s="9">
        <v>2</v>
      </c>
      <c r="H65" s="9">
        <v>3</v>
      </c>
      <c r="I65" s="9">
        <v>4</v>
      </c>
      <c r="J65" s="9">
        <v>5</v>
      </c>
      <c r="K65" s="9">
        <v>6</v>
      </c>
      <c r="L65" s="10">
        <v>7</v>
      </c>
    </row>
    <row r="66" spans="4:14" x14ac:dyDescent="0.2">
      <c r="D66" s="9">
        <v>4</v>
      </c>
      <c r="E66" s="9" t="e">
        <f>IF(Tabelle1!$AL16="",NA(),IF(ABS((Tabelle1!$AL16-Tabelle1!$AV$7)/Tabelle1!$AV$8)&gt;3.5,3.5*(Tabelle1!$AL16-Tabelle1!$AV$7)/ABS(Tabelle1!$AL16-Tabelle1!$AV$7)+4,(Tabelle1!$AL16-Tabelle1!$AV$7)/Tabelle1!$AV$8+4))</f>
        <v>#N/A</v>
      </c>
      <c r="F66" s="9">
        <v>1</v>
      </c>
      <c r="G66" s="9">
        <v>2</v>
      </c>
      <c r="H66" s="9">
        <v>3</v>
      </c>
      <c r="I66" s="9">
        <v>4</v>
      </c>
      <c r="J66" s="9">
        <v>5</v>
      </c>
      <c r="K66" s="9">
        <v>6</v>
      </c>
      <c r="L66" s="10">
        <v>7</v>
      </c>
    </row>
    <row r="67" spans="4:14" x14ac:dyDescent="0.2">
      <c r="D67" s="9">
        <v>5</v>
      </c>
      <c r="E67" s="9" t="e">
        <f>IF(Tabelle1!$AL17="",NA(),IF(ABS((Tabelle1!$AL17-Tabelle1!$AV$7)/Tabelle1!$AV$8)&gt;3.5,3.5*(Tabelle1!$AL17-Tabelle1!$AV$7)/ABS(Tabelle1!$AL17-Tabelle1!$AV$7)+4,(Tabelle1!$AL17-Tabelle1!$AV$7)/Tabelle1!$AV$8+4))</f>
        <v>#N/A</v>
      </c>
      <c r="F67" s="9">
        <v>1</v>
      </c>
      <c r="G67" s="9">
        <v>2</v>
      </c>
      <c r="H67" s="9">
        <v>3</v>
      </c>
      <c r="I67" s="9">
        <v>4</v>
      </c>
      <c r="J67" s="9">
        <v>5</v>
      </c>
      <c r="K67" s="9">
        <v>6</v>
      </c>
      <c r="L67" s="10">
        <v>7</v>
      </c>
    </row>
    <row r="68" spans="4:14" x14ac:dyDescent="0.2">
      <c r="D68" s="9">
        <v>6</v>
      </c>
      <c r="E68" s="9" t="e">
        <f>IF(Tabelle1!$AL18="",NA(),IF(ABS((Tabelle1!$AL18-Tabelle1!$AV$7)/Tabelle1!$AV$8)&gt;3.5,3.5*(Tabelle1!$AL18-Tabelle1!$AV$7)/ABS(Tabelle1!$AL18-Tabelle1!$AV$7)+4,(Tabelle1!$AL18-Tabelle1!$AV$7)/Tabelle1!$AV$8+4))</f>
        <v>#N/A</v>
      </c>
      <c r="F68" s="9">
        <v>1</v>
      </c>
      <c r="G68" s="9">
        <v>2</v>
      </c>
      <c r="H68" s="9">
        <v>3</v>
      </c>
      <c r="I68" s="9">
        <v>4</v>
      </c>
      <c r="J68" s="9">
        <v>5</v>
      </c>
      <c r="K68" s="9">
        <v>6</v>
      </c>
      <c r="L68" s="10">
        <v>7</v>
      </c>
    </row>
    <row r="69" spans="4:14" x14ac:dyDescent="0.2">
      <c r="D69" s="9">
        <v>7</v>
      </c>
      <c r="E69" s="9" t="e">
        <f>IF(Tabelle1!$AL19="",NA(),IF(ABS((Tabelle1!$AL19-Tabelle1!$AV$7)/Tabelle1!$AV$8)&gt;3.5,3.5*(Tabelle1!$AL19-Tabelle1!$AV$7)/ABS(Tabelle1!$AL19-Tabelle1!$AV$7)+4,(Tabelle1!$AL19-Tabelle1!$AV$7)/Tabelle1!$AV$8+4))</f>
        <v>#N/A</v>
      </c>
      <c r="F69" s="9">
        <v>1</v>
      </c>
      <c r="G69" s="9">
        <v>2</v>
      </c>
      <c r="H69" s="9">
        <v>3</v>
      </c>
      <c r="I69" s="9">
        <v>4</v>
      </c>
      <c r="J69" s="9">
        <v>5</v>
      </c>
      <c r="K69" s="9">
        <v>6</v>
      </c>
      <c r="L69" s="10">
        <v>7</v>
      </c>
    </row>
    <row r="70" spans="4:14" x14ac:dyDescent="0.2">
      <c r="D70" s="9">
        <v>8</v>
      </c>
      <c r="E70" s="9" t="e">
        <f>IF(Tabelle1!$AL20="",NA(),IF(ABS((Tabelle1!$AL20-Tabelle1!$AV$7)/Tabelle1!$AV$8)&gt;3.5,3.5*(Tabelle1!$AL20-Tabelle1!$AV$7)/ABS(Tabelle1!$AL20-Tabelle1!$AV$7)+4,(Tabelle1!$AL20-Tabelle1!$AV$7)/Tabelle1!$AV$8+4))</f>
        <v>#N/A</v>
      </c>
      <c r="F70" s="9">
        <v>1</v>
      </c>
      <c r="G70" s="9">
        <v>2</v>
      </c>
      <c r="H70" s="9">
        <v>3</v>
      </c>
      <c r="I70" s="9">
        <v>4</v>
      </c>
      <c r="J70" s="9">
        <v>5</v>
      </c>
      <c r="K70" s="9">
        <v>6</v>
      </c>
      <c r="L70" s="10">
        <v>7</v>
      </c>
    </row>
    <row r="71" spans="4:14" x14ac:dyDescent="0.2">
      <c r="D71" s="9">
        <v>9</v>
      </c>
      <c r="E71" s="9" t="e">
        <f>IF(Tabelle1!$AL21="",NA(),IF(ABS((Tabelle1!$AL21-Tabelle1!$AV$7)/Tabelle1!$AV$8)&gt;3.5,3.5*(Tabelle1!$AL21-Tabelle1!$AV$7)/ABS(Tabelle1!$AL21-Tabelle1!$AV$7)+4,(Tabelle1!$AL21-Tabelle1!$AV$7)/Tabelle1!$AV$8+4))</f>
        <v>#N/A</v>
      </c>
      <c r="F71" s="9">
        <v>1</v>
      </c>
      <c r="G71" s="9">
        <v>2</v>
      </c>
      <c r="H71" s="9">
        <v>3</v>
      </c>
      <c r="I71" s="9">
        <v>4</v>
      </c>
      <c r="J71" s="9">
        <v>5</v>
      </c>
      <c r="K71" s="9">
        <v>6</v>
      </c>
      <c r="L71" s="10">
        <v>7</v>
      </c>
    </row>
    <row r="72" spans="4:14" x14ac:dyDescent="0.2">
      <c r="D72" s="9">
        <v>10</v>
      </c>
      <c r="E72" s="9" t="e">
        <f>IF(Tabelle1!$AL22="",NA(),IF(ABS((Tabelle1!$AL22-Tabelle1!$AV$7)/Tabelle1!$AV$8)&gt;3.5,3.5*(Tabelle1!$AL22-Tabelle1!$AV$7)/ABS(Tabelle1!$AL22-Tabelle1!$AV$7)+4,(Tabelle1!$AL22-Tabelle1!$AV$7)/Tabelle1!$AV$8+4))</f>
        <v>#N/A</v>
      </c>
      <c r="F72" s="9">
        <v>1</v>
      </c>
      <c r="G72" s="9">
        <v>2</v>
      </c>
      <c r="H72" s="9">
        <v>3</v>
      </c>
      <c r="I72" s="9">
        <v>4</v>
      </c>
      <c r="J72" s="9">
        <v>5</v>
      </c>
      <c r="K72" s="9">
        <v>6</v>
      </c>
      <c r="L72" s="10">
        <v>7</v>
      </c>
    </row>
    <row r="73" spans="4:14" x14ac:dyDescent="0.2">
      <c r="D73" s="9">
        <v>11</v>
      </c>
      <c r="E73" s="9" t="e">
        <f>IF(Tabelle1!$AL23="",NA(),IF(ABS((Tabelle1!$AL23-Tabelle1!$AV$7)/Tabelle1!$AV$8)&gt;3.5,3.5*(Tabelle1!$AL23-Tabelle1!$AV$7)/ABS(Tabelle1!$AL23-Tabelle1!$AV$7)+4,(Tabelle1!$AL23-Tabelle1!$AV$7)/Tabelle1!$AV$8+4))</f>
        <v>#N/A</v>
      </c>
      <c r="F73" s="9">
        <v>1</v>
      </c>
      <c r="G73" s="9">
        <v>2</v>
      </c>
      <c r="H73" s="9">
        <v>3</v>
      </c>
      <c r="I73" s="9">
        <v>4</v>
      </c>
      <c r="J73" s="9">
        <v>5</v>
      </c>
      <c r="K73" s="9">
        <v>6</v>
      </c>
      <c r="L73" s="10">
        <v>7</v>
      </c>
      <c r="N73" t="s">
        <v>27</v>
      </c>
    </row>
    <row r="74" spans="4:14" x14ac:dyDescent="0.2">
      <c r="D74" s="9">
        <v>12</v>
      </c>
      <c r="E74" s="9" t="e">
        <f>IF(Tabelle1!$AL24="",NA(),IF(ABS((Tabelle1!$AL24-Tabelle1!$AV$7)/Tabelle1!$AV$8)&gt;3.5,3.5*(Tabelle1!$AL24-Tabelle1!$AV$7)/ABS(Tabelle1!$AL24-Tabelle1!$AV$7)+4,(Tabelle1!$AL24-Tabelle1!$AV$7)/Tabelle1!$AV$8+4))</f>
        <v>#N/A</v>
      </c>
      <c r="F74" s="9">
        <v>1</v>
      </c>
      <c r="G74" s="9">
        <v>2</v>
      </c>
      <c r="H74" s="9">
        <v>3</v>
      </c>
      <c r="I74" s="9">
        <v>4</v>
      </c>
      <c r="J74" s="9">
        <v>5</v>
      </c>
      <c r="K74" s="9">
        <v>6</v>
      </c>
      <c r="L74" s="10">
        <v>7</v>
      </c>
    </row>
    <row r="75" spans="4:14" x14ac:dyDescent="0.2">
      <c r="D75" s="9">
        <v>13</v>
      </c>
      <c r="E75" s="9" t="e">
        <f>IF(Tabelle1!$AL25="",NA(),IF(ABS((Tabelle1!$AL25-Tabelle1!$AV$7)/Tabelle1!$AV$8)&gt;3.5,3.5*(Tabelle1!$AL25-Tabelle1!$AV$7)/ABS(Tabelle1!$AL25-Tabelle1!$AV$7)+4,(Tabelle1!$AL25-Tabelle1!$AV$7)/Tabelle1!$AV$8+4))</f>
        <v>#N/A</v>
      </c>
      <c r="F75" s="9">
        <v>1</v>
      </c>
      <c r="G75" s="9">
        <v>2</v>
      </c>
      <c r="H75" s="9">
        <v>3</v>
      </c>
      <c r="I75" s="9">
        <v>4</v>
      </c>
      <c r="J75" s="9">
        <v>5</v>
      </c>
      <c r="K75" s="9">
        <v>6</v>
      </c>
      <c r="L75" s="10">
        <v>7</v>
      </c>
    </row>
    <row r="76" spans="4:14" x14ac:dyDescent="0.2">
      <c r="D76" s="9">
        <v>14</v>
      </c>
      <c r="E76" s="9" t="e">
        <f>IF(Tabelle1!$AL26="",NA(),IF(ABS((Tabelle1!$AL26-Tabelle1!$AV$7)/Tabelle1!$AV$8)&gt;3.5,3.5*(Tabelle1!$AL26-Tabelle1!$AV$7)/ABS(Tabelle1!$AL26-Tabelle1!$AV$7)+4,(Tabelle1!$AL26-Tabelle1!$AV$7)/Tabelle1!$AV$8+4))</f>
        <v>#N/A</v>
      </c>
      <c r="F76" s="9">
        <v>1</v>
      </c>
      <c r="G76" s="9">
        <v>2</v>
      </c>
      <c r="H76" s="9">
        <v>3</v>
      </c>
      <c r="I76" s="9">
        <v>4</v>
      </c>
      <c r="J76" s="9">
        <v>5</v>
      </c>
      <c r="K76" s="9">
        <v>6</v>
      </c>
      <c r="L76" s="10">
        <v>7</v>
      </c>
    </row>
    <row r="77" spans="4:14" x14ac:dyDescent="0.2">
      <c r="D77" s="9">
        <v>15</v>
      </c>
      <c r="E77" s="9" t="e">
        <f>IF(Tabelle1!$AL27="",NA(),IF(ABS((Tabelle1!$AL27-Tabelle1!$AV$7)/Tabelle1!$AV$8)&gt;3.5,3.5*(Tabelle1!$AL27-Tabelle1!$AV$7)/ABS(Tabelle1!$AL27-Tabelle1!$AV$7)+4,(Tabelle1!$AL27-Tabelle1!$AV$7)/Tabelle1!$AV$8+4))</f>
        <v>#N/A</v>
      </c>
      <c r="F77" s="9">
        <v>1</v>
      </c>
      <c r="G77" s="9">
        <v>2</v>
      </c>
      <c r="H77" s="9">
        <v>3</v>
      </c>
      <c r="I77" s="9">
        <v>4</v>
      </c>
      <c r="J77" s="9">
        <v>5</v>
      </c>
      <c r="K77" s="9">
        <v>6</v>
      </c>
      <c r="L77" s="10">
        <v>7</v>
      </c>
    </row>
    <row r="78" spans="4:14" x14ac:dyDescent="0.2">
      <c r="D78" s="9">
        <v>16</v>
      </c>
      <c r="E78" s="9" t="e">
        <f>IF(Tabelle1!$AL28="",NA(),IF(ABS((Tabelle1!$AL28-Tabelle1!$AV$7)/Tabelle1!$AV$8)&gt;3.5,3.5*(Tabelle1!$AL28-Tabelle1!$AV$7)/ABS(Tabelle1!$AL28-Tabelle1!$AV$7)+4,(Tabelle1!$AL28-Tabelle1!$AV$7)/Tabelle1!$AV$8+4))</f>
        <v>#N/A</v>
      </c>
      <c r="F78" s="9">
        <v>1</v>
      </c>
      <c r="G78" s="9">
        <v>2</v>
      </c>
      <c r="H78" s="9">
        <v>3</v>
      </c>
      <c r="I78" s="9">
        <v>4</v>
      </c>
      <c r="J78" s="9">
        <v>5</v>
      </c>
      <c r="K78" s="9">
        <v>6</v>
      </c>
      <c r="L78" s="10">
        <v>7</v>
      </c>
    </row>
    <row r="79" spans="4:14" x14ac:dyDescent="0.2">
      <c r="D79" s="9">
        <v>17</v>
      </c>
      <c r="E79" s="9" t="e">
        <f>IF(Tabelle1!$AL29="",NA(),IF(ABS((Tabelle1!$AL29-Tabelle1!$AV$7)/Tabelle1!$AV$8)&gt;3.5,3.5*(Tabelle1!$AL29-Tabelle1!$AV$7)/ABS(Tabelle1!$AL29-Tabelle1!$AV$7)+4,(Tabelle1!$AL29-Tabelle1!$AV$7)/Tabelle1!$AV$8+4))</f>
        <v>#N/A</v>
      </c>
      <c r="F79" s="9">
        <v>1</v>
      </c>
      <c r="G79" s="9">
        <v>2</v>
      </c>
      <c r="H79" s="9">
        <v>3</v>
      </c>
      <c r="I79" s="9">
        <v>4</v>
      </c>
      <c r="J79" s="9">
        <v>5</v>
      </c>
      <c r="K79" s="9">
        <v>6</v>
      </c>
      <c r="L79" s="10">
        <v>7</v>
      </c>
    </row>
    <row r="80" spans="4:14" x14ac:dyDescent="0.2">
      <c r="D80" s="9">
        <v>18</v>
      </c>
      <c r="E80" s="9" t="e">
        <f>IF(Tabelle1!$AL30="",NA(),IF(ABS((Tabelle1!$AL30-Tabelle1!$AV$7)/Tabelle1!$AV$8)&gt;3.5,3.5*(Tabelle1!$AL30-Tabelle1!$AV$7)/ABS(Tabelle1!$AL30-Tabelle1!$AV$7)+4,(Tabelle1!$AL30-Tabelle1!$AV$7)/Tabelle1!$AV$8+4))</f>
        <v>#N/A</v>
      </c>
      <c r="F80" s="9">
        <v>1</v>
      </c>
      <c r="G80" s="9">
        <v>2</v>
      </c>
      <c r="H80" s="9">
        <v>3</v>
      </c>
      <c r="I80" s="9">
        <v>4</v>
      </c>
      <c r="J80" s="9">
        <v>5</v>
      </c>
      <c r="K80" s="9">
        <v>6</v>
      </c>
      <c r="L80" s="10">
        <v>7</v>
      </c>
    </row>
    <row r="81" spans="4:12" x14ac:dyDescent="0.2">
      <c r="D81" s="9">
        <v>19</v>
      </c>
      <c r="E81" s="9" t="e">
        <f>IF(Tabelle1!$AL31="",NA(),IF(ABS((Tabelle1!$AL31-Tabelle1!$AV$7)/Tabelle1!$AV$8)&gt;3.5,3.5*(Tabelle1!$AL31-Tabelle1!$AV$7)/ABS(Tabelle1!$AL31-Tabelle1!$AV$7)+4,(Tabelle1!$AL31-Tabelle1!$AV$7)/Tabelle1!$AV$8+4))</f>
        <v>#N/A</v>
      </c>
      <c r="F81" s="9">
        <v>1</v>
      </c>
      <c r="G81" s="9">
        <v>2</v>
      </c>
      <c r="H81" s="9">
        <v>3</v>
      </c>
      <c r="I81" s="9">
        <v>4</v>
      </c>
      <c r="J81" s="9">
        <v>5</v>
      </c>
      <c r="K81" s="9">
        <v>6</v>
      </c>
      <c r="L81" s="10">
        <v>7</v>
      </c>
    </row>
    <row r="82" spans="4:12" x14ac:dyDescent="0.2">
      <c r="D82" s="9">
        <v>20</v>
      </c>
      <c r="E82" s="9" t="e">
        <f>IF(Tabelle1!$AL32="",NA(),IF(ABS((Tabelle1!$AL32-Tabelle1!$AV$7)/Tabelle1!$AV$8)&gt;3.5,3.5*(Tabelle1!$AL32-Tabelle1!$AV$7)/ABS(Tabelle1!$AL32-Tabelle1!$AV$7)+4,(Tabelle1!$AL32-Tabelle1!$AV$7)/Tabelle1!$AV$8+4))</f>
        <v>#N/A</v>
      </c>
      <c r="F82" s="9">
        <v>1</v>
      </c>
      <c r="G82" s="9">
        <v>2</v>
      </c>
      <c r="H82" s="9">
        <v>3</v>
      </c>
      <c r="I82" s="9">
        <v>4</v>
      </c>
      <c r="J82" s="9">
        <v>5</v>
      </c>
      <c r="K82" s="9">
        <v>6</v>
      </c>
      <c r="L82" s="10">
        <v>7</v>
      </c>
    </row>
    <row r="83" spans="4:12" x14ac:dyDescent="0.2">
      <c r="D83" s="9">
        <v>21</v>
      </c>
      <c r="E83" s="9" t="e">
        <f>IF(Tabelle1!$AL33="",NA(),IF(ABS((Tabelle1!$AL33-Tabelle1!$AV$7)/Tabelle1!$AV$8)&gt;3.5,3.5*(Tabelle1!$AL33-Tabelle1!$AV$7)/ABS(Tabelle1!$AL33-Tabelle1!$AV$7)+4,(Tabelle1!$AL33-Tabelle1!$AV$7)/Tabelle1!$AV$8+4))</f>
        <v>#N/A</v>
      </c>
      <c r="F83" s="9">
        <v>1</v>
      </c>
      <c r="G83" s="9">
        <v>2</v>
      </c>
      <c r="H83" s="9">
        <v>3</v>
      </c>
      <c r="I83" s="9">
        <v>4</v>
      </c>
      <c r="J83" s="9">
        <v>5</v>
      </c>
      <c r="K83" s="9">
        <v>6</v>
      </c>
      <c r="L83" s="10">
        <v>7</v>
      </c>
    </row>
    <row r="84" spans="4:12" x14ac:dyDescent="0.2">
      <c r="D84" s="9">
        <v>22</v>
      </c>
      <c r="E84" s="9" t="e">
        <f>IF(Tabelle1!$AL34="",NA(),IF(ABS((Tabelle1!$AL34-Tabelle1!$AV$7)/Tabelle1!$AV$8)&gt;3.5,3.5*(Tabelle1!$AL34-Tabelle1!$AV$7)/ABS(Tabelle1!$AL34-Tabelle1!$AV$7)+4,(Tabelle1!$AL34-Tabelle1!$AV$7)/Tabelle1!$AV$8+4))</f>
        <v>#N/A</v>
      </c>
      <c r="F84" s="9">
        <v>1</v>
      </c>
      <c r="G84" s="9">
        <v>2</v>
      </c>
      <c r="H84" s="9">
        <v>3</v>
      </c>
      <c r="I84" s="9">
        <v>4</v>
      </c>
      <c r="J84" s="9">
        <v>5</v>
      </c>
      <c r="K84" s="9">
        <v>6</v>
      </c>
      <c r="L84" s="10">
        <v>7</v>
      </c>
    </row>
    <row r="85" spans="4:12" x14ac:dyDescent="0.2">
      <c r="D85" s="9">
        <v>23</v>
      </c>
      <c r="E85" s="9" t="e">
        <f>IF(Tabelle1!$AL35="",NA(),IF(ABS((Tabelle1!$AL35-Tabelle1!$AV$7)/Tabelle1!$AV$8)&gt;3.5,3.5*(Tabelle1!$AL35-Tabelle1!$AV$7)/ABS(Tabelle1!$AL35-Tabelle1!$AV$7)+4,(Tabelle1!$AL35-Tabelle1!$AV$7)/Tabelle1!$AV$8+4))</f>
        <v>#N/A</v>
      </c>
      <c r="F85" s="9">
        <v>1</v>
      </c>
      <c r="G85" s="9">
        <v>2</v>
      </c>
      <c r="H85" s="9">
        <v>3</v>
      </c>
      <c r="I85" s="9">
        <v>4</v>
      </c>
      <c r="J85" s="9">
        <v>5</v>
      </c>
      <c r="K85" s="9">
        <v>6</v>
      </c>
      <c r="L85" s="10">
        <v>7</v>
      </c>
    </row>
    <row r="86" spans="4:12" x14ac:dyDescent="0.2">
      <c r="D86" s="9">
        <v>24</v>
      </c>
      <c r="E86" s="9" t="e">
        <f>IF(Tabelle1!$AL36="",NA(),IF(ABS((Tabelle1!$AL36-Tabelle1!$AV$7)/Tabelle1!$AV$8)&gt;3.5,3.5*(Tabelle1!$AL36-Tabelle1!$AV$7)/ABS(Tabelle1!$AL36-Tabelle1!$AV$7)+4,(Tabelle1!$AL36-Tabelle1!$AV$7)/Tabelle1!$AV$8+4))</f>
        <v>#N/A</v>
      </c>
      <c r="F86" s="9">
        <v>1</v>
      </c>
      <c r="G86" s="9">
        <v>2</v>
      </c>
      <c r="H86" s="9">
        <v>3</v>
      </c>
      <c r="I86" s="9">
        <v>4</v>
      </c>
      <c r="J86" s="9">
        <v>5</v>
      </c>
      <c r="K86" s="9">
        <v>6</v>
      </c>
      <c r="L86" s="10">
        <v>7</v>
      </c>
    </row>
    <row r="87" spans="4:12" ht="13.5" thickBot="1" x14ac:dyDescent="0.25">
      <c r="D87" s="12">
        <v>25</v>
      </c>
      <c r="E87" s="9" t="e">
        <f>IF(Tabelle1!$AL37="",NA(),IF(ABS((Tabelle1!$AL37-Tabelle1!$AV$7)/Tabelle1!$AV$8)&gt;3.5,3.5*(Tabelle1!$AL37-Tabelle1!$AV$7)/ABS(Tabelle1!$AL37-Tabelle1!$AV$7)+4,(Tabelle1!$AL37-Tabelle1!$AV$7)/Tabelle1!$AV$8+4))</f>
        <v>#N/A</v>
      </c>
      <c r="F87" s="12">
        <v>1</v>
      </c>
      <c r="G87" s="12">
        <v>2</v>
      </c>
      <c r="H87" s="12">
        <v>3</v>
      </c>
      <c r="I87" s="12">
        <v>4</v>
      </c>
      <c r="J87" s="12">
        <v>5</v>
      </c>
      <c r="K87" s="12">
        <v>6</v>
      </c>
      <c r="L87" s="13">
        <v>7</v>
      </c>
    </row>
    <row r="88" spans="4:12" x14ac:dyDescent="0.2">
      <c r="D88" s="2"/>
      <c r="E88" s="2"/>
      <c r="F88" s="2"/>
      <c r="G88" s="2"/>
      <c r="H88" s="2"/>
      <c r="I88" s="2"/>
      <c r="J88" s="2"/>
      <c r="K88" s="2"/>
      <c r="L88" s="3"/>
    </row>
    <row r="89" spans="4:12" x14ac:dyDescent="0.2">
      <c r="D89" s="5" t="s">
        <v>13</v>
      </c>
      <c r="E89" s="5" t="s">
        <v>21</v>
      </c>
      <c r="F89" s="6" t="s">
        <v>14</v>
      </c>
      <c r="G89" s="6" t="s">
        <v>15</v>
      </c>
      <c r="H89" s="6" t="s">
        <v>16</v>
      </c>
      <c r="I89" s="6" t="s">
        <v>17</v>
      </c>
      <c r="J89" s="6" t="s">
        <v>18</v>
      </c>
      <c r="K89" s="6" t="s">
        <v>19</v>
      </c>
      <c r="L89" s="7" t="s">
        <v>20</v>
      </c>
    </row>
    <row r="90" spans="4:12" x14ac:dyDescent="0.2">
      <c r="D90" s="5"/>
      <c r="E90" s="5"/>
      <c r="F90" s="5"/>
      <c r="G90" s="5"/>
      <c r="H90" s="5"/>
      <c r="I90" s="5"/>
      <c r="J90" s="5"/>
      <c r="K90" s="5"/>
      <c r="L90" s="8"/>
    </row>
    <row r="91" spans="4:12" x14ac:dyDescent="0.2">
      <c r="D91" s="9">
        <v>1</v>
      </c>
      <c r="E91" s="9" t="e">
        <f>IF(Tabelle1!$B49="",NA(),IF(ABS((Tabelle1!$B49-Tabelle1!$L$43)/Tabelle1!$L$44)&gt;3.5,3.5*(Tabelle1!$B49-Tabelle1!$L$43)/ABS(Tabelle1!$B49-Tabelle1!$L$43)+4,(Tabelle1!$B49-Tabelle1!$L$43)/Tabelle1!$L$44+4))</f>
        <v>#N/A</v>
      </c>
      <c r="F91" s="9">
        <v>1</v>
      </c>
      <c r="G91" s="9">
        <v>2</v>
      </c>
      <c r="H91" s="9">
        <v>3</v>
      </c>
      <c r="I91" s="9">
        <v>4</v>
      </c>
      <c r="J91" s="9">
        <v>5</v>
      </c>
      <c r="K91" s="9">
        <v>6</v>
      </c>
      <c r="L91" s="10">
        <v>7</v>
      </c>
    </row>
    <row r="92" spans="4:12" x14ac:dyDescent="0.2">
      <c r="D92" s="9">
        <v>2</v>
      </c>
      <c r="E92" s="9" t="e">
        <f>IF(Tabelle1!$B50="",NA(),IF(ABS((Tabelle1!$B50-Tabelle1!$L$43)/Tabelle1!$L$44)&gt;3.5,3.5*(Tabelle1!$B50-Tabelle1!$L$43)/ABS(Tabelle1!$B50-Tabelle1!$L$43)+4,(Tabelle1!$B50-Tabelle1!$L$43)/Tabelle1!$L$44+4))</f>
        <v>#N/A</v>
      </c>
      <c r="F92" s="9">
        <v>1</v>
      </c>
      <c r="G92" s="9">
        <v>2</v>
      </c>
      <c r="H92" s="9">
        <v>3</v>
      </c>
      <c r="I92" s="9">
        <v>4</v>
      </c>
      <c r="J92" s="9">
        <v>5</v>
      </c>
      <c r="K92" s="9">
        <v>6</v>
      </c>
      <c r="L92" s="10">
        <v>7</v>
      </c>
    </row>
    <row r="93" spans="4:12" x14ac:dyDescent="0.2">
      <c r="D93" s="9">
        <v>3</v>
      </c>
      <c r="E93" s="9" t="e">
        <f>IF(Tabelle1!$B51="",NA(),IF(ABS((Tabelle1!$B51-Tabelle1!$L$43)/Tabelle1!$L$44)&gt;3.5,3.5*(Tabelle1!$B51-Tabelle1!$L$43)/ABS(Tabelle1!$B51-Tabelle1!$L$43)+4,(Tabelle1!$B51-Tabelle1!$L$43)/Tabelle1!$L$44+4))</f>
        <v>#N/A</v>
      </c>
      <c r="F93" s="9">
        <v>1</v>
      </c>
      <c r="G93" s="9">
        <v>2</v>
      </c>
      <c r="H93" s="9">
        <v>3</v>
      </c>
      <c r="I93" s="9">
        <v>4</v>
      </c>
      <c r="J93" s="9">
        <v>5</v>
      </c>
      <c r="K93" s="9">
        <v>6</v>
      </c>
      <c r="L93" s="10">
        <v>7</v>
      </c>
    </row>
    <row r="94" spans="4:12" x14ac:dyDescent="0.2">
      <c r="D94" s="9">
        <v>4</v>
      </c>
      <c r="E94" s="9" t="e">
        <f>IF(Tabelle1!$B52="",NA(),IF(ABS((Tabelle1!$B52-Tabelle1!$L$43)/Tabelle1!$L$44)&gt;3.5,3.5*(Tabelle1!$B52-Tabelle1!$L$43)/ABS(Tabelle1!$B52-Tabelle1!$L$43)+4,(Tabelle1!$B52-Tabelle1!$L$43)/Tabelle1!$L$44+4))</f>
        <v>#N/A</v>
      </c>
      <c r="F94" s="9">
        <v>1</v>
      </c>
      <c r="G94" s="9">
        <v>2</v>
      </c>
      <c r="H94" s="9">
        <v>3</v>
      </c>
      <c r="I94" s="9">
        <v>4</v>
      </c>
      <c r="J94" s="9">
        <v>5</v>
      </c>
      <c r="K94" s="9">
        <v>6</v>
      </c>
      <c r="L94" s="10">
        <v>7</v>
      </c>
    </row>
    <row r="95" spans="4:12" x14ac:dyDescent="0.2">
      <c r="D95" s="9">
        <v>5</v>
      </c>
      <c r="E95" s="9" t="e">
        <f>IF(Tabelle1!$B53="",NA(),IF(ABS((Tabelle1!$B53-Tabelle1!$L$43)/Tabelle1!$L$44)&gt;3.5,3.5*(Tabelle1!$B53-Tabelle1!$L$43)/ABS(Tabelle1!$B53-Tabelle1!$L$43)+4,(Tabelle1!$B53-Tabelle1!$L$43)/Tabelle1!$L$44+4))</f>
        <v>#N/A</v>
      </c>
      <c r="F95" s="9">
        <v>1</v>
      </c>
      <c r="G95" s="9">
        <v>2</v>
      </c>
      <c r="H95" s="9">
        <v>3</v>
      </c>
      <c r="I95" s="9">
        <v>4</v>
      </c>
      <c r="J95" s="9">
        <v>5</v>
      </c>
      <c r="K95" s="9">
        <v>6</v>
      </c>
      <c r="L95" s="10">
        <v>7</v>
      </c>
    </row>
    <row r="96" spans="4:12" x14ac:dyDescent="0.2">
      <c r="D96" s="9">
        <v>6</v>
      </c>
      <c r="E96" s="9" t="e">
        <f>IF(Tabelle1!$B54="",NA(),IF(ABS((Tabelle1!$B54-Tabelle1!$L$43)/Tabelle1!$L$44)&gt;3.5,3.5*(Tabelle1!$B54-Tabelle1!$L$43)/ABS(Tabelle1!$B54-Tabelle1!$L$43)+4,(Tabelle1!$B54-Tabelle1!$L$43)/Tabelle1!$L$44+4))</f>
        <v>#N/A</v>
      </c>
      <c r="F96" s="9">
        <v>1</v>
      </c>
      <c r="G96" s="9">
        <v>2</v>
      </c>
      <c r="H96" s="9">
        <v>3</v>
      </c>
      <c r="I96" s="9">
        <v>4</v>
      </c>
      <c r="J96" s="9">
        <v>5</v>
      </c>
      <c r="K96" s="9">
        <v>6</v>
      </c>
      <c r="L96" s="10">
        <v>7</v>
      </c>
    </row>
    <row r="97" spans="4:14" x14ac:dyDescent="0.2">
      <c r="D97" s="9">
        <v>7</v>
      </c>
      <c r="E97" s="9" t="e">
        <f>IF(Tabelle1!$B55="",NA(),IF(ABS((Tabelle1!$B55-Tabelle1!$L$43)/Tabelle1!$L$44)&gt;3.5,3.5*(Tabelle1!$B55-Tabelle1!$L$43)/ABS(Tabelle1!$B55-Tabelle1!$L$43)+4,(Tabelle1!$B55-Tabelle1!$L$43)/Tabelle1!$L$44+4))</f>
        <v>#N/A</v>
      </c>
      <c r="F97" s="9">
        <v>1</v>
      </c>
      <c r="G97" s="9">
        <v>2</v>
      </c>
      <c r="H97" s="9">
        <v>3</v>
      </c>
      <c r="I97" s="9">
        <v>4</v>
      </c>
      <c r="J97" s="9">
        <v>5</v>
      </c>
      <c r="K97" s="9">
        <v>6</v>
      </c>
      <c r="L97" s="10">
        <v>7</v>
      </c>
    </row>
    <row r="98" spans="4:14" x14ac:dyDescent="0.2">
      <c r="D98" s="9">
        <v>8</v>
      </c>
      <c r="E98" s="9" t="e">
        <f>IF(Tabelle1!$B56="",NA(),IF(ABS((Tabelle1!$B56-Tabelle1!$L$43)/Tabelle1!$L$44)&gt;3.5,3.5*(Tabelle1!$B56-Tabelle1!$L$43)/ABS(Tabelle1!$B56-Tabelle1!$L$43)+4,(Tabelle1!$B56-Tabelle1!$L$43)/Tabelle1!$L$44+4))</f>
        <v>#N/A</v>
      </c>
      <c r="F98" s="9">
        <v>1</v>
      </c>
      <c r="G98" s="9">
        <v>2</v>
      </c>
      <c r="H98" s="9">
        <v>3</v>
      </c>
      <c r="I98" s="9">
        <v>4</v>
      </c>
      <c r="J98" s="9">
        <v>5</v>
      </c>
      <c r="K98" s="9">
        <v>6</v>
      </c>
      <c r="L98" s="10">
        <v>7</v>
      </c>
    </row>
    <row r="99" spans="4:14" x14ac:dyDescent="0.2">
      <c r="D99" s="9">
        <v>9</v>
      </c>
      <c r="E99" s="9" t="e">
        <f>IF(Tabelle1!$B57="",NA(),IF(ABS((Tabelle1!$B57-Tabelle1!$L$43)/Tabelle1!$L$44)&gt;3.5,3.5*(Tabelle1!$B57-Tabelle1!$L$43)/ABS(Tabelle1!$B57-Tabelle1!$L$43)+4,(Tabelle1!$B57-Tabelle1!$L$43)/Tabelle1!$L$44+4))</f>
        <v>#N/A</v>
      </c>
      <c r="F99" s="9">
        <v>1</v>
      </c>
      <c r="G99" s="9">
        <v>2</v>
      </c>
      <c r="H99" s="9">
        <v>3</v>
      </c>
      <c r="I99" s="9">
        <v>4</v>
      </c>
      <c r="J99" s="9">
        <v>5</v>
      </c>
      <c r="K99" s="9">
        <v>6</v>
      </c>
      <c r="L99" s="10">
        <v>7</v>
      </c>
    </row>
    <row r="100" spans="4:14" x14ac:dyDescent="0.2">
      <c r="D100" s="9">
        <v>10</v>
      </c>
      <c r="E100" s="9" t="e">
        <f>IF(Tabelle1!$B58="",NA(),IF(ABS((Tabelle1!$B58-Tabelle1!$L$43)/Tabelle1!$L$44)&gt;3.5,3.5*(Tabelle1!$B58-Tabelle1!$L$43)/ABS(Tabelle1!$B58-Tabelle1!$L$43)+4,(Tabelle1!$B58-Tabelle1!$L$43)/Tabelle1!$L$44+4))</f>
        <v>#N/A</v>
      </c>
      <c r="F100" s="9">
        <v>1</v>
      </c>
      <c r="G100" s="9">
        <v>2</v>
      </c>
      <c r="H100" s="9">
        <v>3</v>
      </c>
      <c r="I100" s="9">
        <v>4</v>
      </c>
      <c r="J100" s="9">
        <v>5</v>
      </c>
      <c r="K100" s="9">
        <v>6</v>
      </c>
      <c r="L100" s="10">
        <v>7</v>
      </c>
    </row>
    <row r="101" spans="4:14" x14ac:dyDescent="0.2">
      <c r="D101" s="9">
        <v>11</v>
      </c>
      <c r="E101" s="9" t="e">
        <f>IF(Tabelle1!$B59="",NA(),IF(ABS((Tabelle1!$B59-Tabelle1!$L$43)/Tabelle1!$L$44)&gt;3.5,3.5*(Tabelle1!$B59-Tabelle1!$L$43)/ABS(Tabelle1!$B59-Tabelle1!$L$43)+4,(Tabelle1!$B59-Tabelle1!$L$43)/Tabelle1!$L$44+4))</f>
        <v>#N/A</v>
      </c>
      <c r="F101" s="9">
        <v>1</v>
      </c>
      <c r="G101" s="9">
        <v>2</v>
      </c>
      <c r="H101" s="9">
        <v>3</v>
      </c>
      <c r="I101" s="9">
        <v>4</v>
      </c>
      <c r="J101" s="9">
        <v>5</v>
      </c>
      <c r="K101" s="9">
        <v>6</v>
      </c>
      <c r="L101" s="10">
        <v>7</v>
      </c>
      <c r="N101" t="s">
        <v>28</v>
      </c>
    </row>
    <row r="102" spans="4:14" x14ac:dyDescent="0.2">
      <c r="D102" s="9">
        <v>12</v>
      </c>
      <c r="E102" s="9" t="e">
        <f>IF(Tabelle1!$B60="",NA(),IF(ABS((Tabelle1!$B60-Tabelle1!$L$43)/Tabelle1!$L$44)&gt;3.5,3.5*(Tabelle1!$B60-Tabelle1!$L$43)/ABS(Tabelle1!$B60-Tabelle1!$L$43)+4,(Tabelle1!$B60-Tabelle1!$L$43)/Tabelle1!$L$44+4))</f>
        <v>#N/A</v>
      </c>
      <c r="F102" s="9">
        <v>1</v>
      </c>
      <c r="G102" s="9">
        <v>2</v>
      </c>
      <c r="H102" s="9">
        <v>3</v>
      </c>
      <c r="I102" s="9">
        <v>4</v>
      </c>
      <c r="J102" s="9">
        <v>5</v>
      </c>
      <c r="K102" s="9">
        <v>6</v>
      </c>
      <c r="L102" s="10">
        <v>7</v>
      </c>
    </row>
    <row r="103" spans="4:14" x14ac:dyDescent="0.2">
      <c r="D103" s="9">
        <v>13</v>
      </c>
      <c r="E103" s="9" t="e">
        <f>IF(Tabelle1!$B61="",NA(),IF(ABS((Tabelle1!$B61-Tabelle1!$L$43)/Tabelle1!$L$44)&gt;3.5,3.5*(Tabelle1!$B61-Tabelle1!$L$43)/ABS(Tabelle1!$B61-Tabelle1!$L$43)+4,(Tabelle1!$B61-Tabelle1!$L$43)/Tabelle1!$L$44+4))</f>
        <v>#N/A</v>
      </c>
      <c r="F103" s="9">
        <v>1</v>
      </c>
      <c r="G103" s="9">
        <v>2</v>
      </c>
      <c r="H103" s="9">
        <v>3</v>
      </c>
      <c r="I103" s="9">
        <v>4</v>
      </c>
      <c r="J103" s="9">
        <v>5</v>
      </c>
      <c r="K103" s="9">
        <v>6</v>
      </c>
      <c r="L103" s="10">
        <v>7</v>
      </c>
    </row>
    <row r="104" spans="4:14" x14ac:dyDescent="0.2">
      <c r="D104" s="9">
        <v>14</v>
      </c>
      <c r="E104" s="9" t="e">
        <f>IF(Tabelle1!$B62="",NA(),IF(ABS((Tabelle1!$B62-Tabelle1!$L$43)/Tabelle1!$L$44)&gt;3.5,3.5*(Tabelle1!$B62-Tabelle1!$L$43)/ABS(Tabelle1!$B62-Tabelle1!$L$43)+4,(Tabelle1!$B62-Tabelle1!$L$43)/Tabelle1!$L$44+4))</f>
        <v>#N/A</v>
      </c>
      <c r="F104" s="9">
        <v>1</v>
      </c>
      <c r="G104" s="9">
        <v>2</v>
      </c>
      <c r="H104" s="9">
        <v>3</v>
      </c>
      <c r="I104" s="9">
        <v>4</v>
      </c>
      <c r="J104" s="9">
        <v>5</v>
      </c>
      <c r="K104" s="9">
        <v>6</v>
      </c>
      <c r="L104" s="10">
        <v>7</v>
      </c>
    </row>
    <row r="105" spans="4:14" x14ac:dyDescent="0.2">
      <c r="D105" s="9">
        <v>15</v>
      </c>
      <c r="E105" s="9" t="e">
        <f>IF(Tabelle1!$B63="",NA(),IF(ABS((Tabelle1!$B63-Tabelle1!$L$43)/Tabelle1!$L$44)&gt;3.5,3.5*(Tabelle1!$B63-Tabelle1!$L$43)/ABS(Tabelle1!$B63-Tabelle1!$L$43)+4,(Tabelle1!$B63-Tabelle1!$L$43)/Tabelle1!$L$44+4))</f>
        <v>#N/A</v>
      </c>
      <c r="F105" s="9">
        <v>1</v>
      </c>
      <c r="G105" s="9">
        <v>2</v>
      </c>
      <c r="H105" s="9">
        <v>3</v>
      </c>
      <c r="I105" s="9">
        <v>4</v>
      </c>
      <c r="J105" s="9">
        <v>5</v>
      </c>
      <c r="K105" s="9">
        <v>6</v>
      </c>
      <c r="L105" s="10">
        <v>7</v>
      </c>
    </row>
    <row r="106" spans="4:14" x14ac:dyDescent="0.2">
      <c r="D106" s="9">
        <v>16</v>
      </c>
      <c r="E106" s="9" t="e">
        <f>IF(Tabelle1!$B64="",NA(),IF(ABS((Tabelle1!$B64-Tabelle1!$L$43)/Tabelle1!$L$44)&gt;3.5,3.5*(Tabelle1!$B64-Tabelle1!$L$43)/ABS(Tabelle1!$B64-Tabelle1!$L$43)+4,(Tabelle1!$B64-Tabelle1!$L$43)/Tabelle1!$L$44+4))</f>
        <v>#N/A</v>
      </c>
      <c r="F106" s="9">
        <v>1</v>
      </c>
      <c r="G106" s="9">
        <v>2</v>
      </c>
      <c r="H106" s="9">
        <v>3</v>
      </c>
      <c r="I106" s="9">
        <v>4</v>
      </c>
      <c r="J106" s="9">
        <v>5</v>
      </c>
      <c r="K106" s="9">
        <v>6</v>
      </c>
      <c r="L106" s="10">
        <v>7</v>
      </c>
    </row>
    <row r="107" spans="4:14" x14ac:dyDescent="0.2">
      <c r="D107" s="9">
        <v>17</v>
      </c>
      <c r="E107" s="9" t="e">
        <f>IF(Tabelle1!$B65="",NA(),IF(ABS((Tabelle1!$B65-Tabelle1!$L$43)/Tabelle1!$L$44)&gt;3.5,3.5*(Tabelle1!$B65-Tabelle1!$L$43)/ABS(Tabelle1!$B65-Tabelle1!$L$43)+4,(Tabelle1!$B65-Tabelle1!$L$43)/Tabelle1!$L$44+4))</f>
        <v>#N/A</v>
      </c>
      <c r="F107" s="9">
        <v>1</v>
      </c>
      <c r="G107" s="9">
        <v>2</v>
      </c>
      <c r="H107" s="9">
        <v>3</v>
      </c>
      <c r="I107" s="9">
        <v>4</v>
      </c>
      <c r="J107" s="9">
        <v>5</v>
      </c>
      <c r="K107" s="9">
        <v>6</v>
      </c>
      <c r="L107" s="10">
        <v>7</v>
      </c>
    </row>
    <row r="108" spans="4:14" x14ac:dyDescent="0.2">
      <c r="D108" s="9">
        <v>18</v>
      </c>
      <c r="E108" s="9" t="e">
        <f>IF(Tabelle1!$B66="",NA(),IF(ABS((Tabelle1!$B66-Tabelle1!$L$43)/Tabelle1!$L$44)&gt;3.5,3.5*(Tabelle1!$B66-Tabelle1!$L$43)/ABS(Tabelle1!$B66-Tabelle1!$L$43)+4,(Tabelle1!$B66-Tabelle1!$L$43)/Tabelle1!$L$44+4))</f>
        <v>#N/A</v>
      </c>
      <c r="F108" s="9">
        <v>1</v>
      </c>
      <c r="G108" s="9">
        <v>2</v>
      </c>
      <c r="H108" s="9">
        <v>3</v>
      </c>
      <c r="I108" s="9">
        <v>4</v>
      </c>
      <c r="J108" s="9">
        <v>5</v>
      </c>
      <c r="K108" s="9">
        <v>6</v>
      </c>
      <c r="L108" s="10">
        <v>7</v>
      </c>
    </row>
    <row r="109" spans="4:14" x14ac:dyDescent="0.2">
      <c r="D109" s="9">
        <v>19</v>
      </c>
      <c r="E109" s="9" t="e">
        <f>IF(Tabelle1!$B67="",NA(),IF(ABS((Tabelle1!$B67-Tabelle1!$L$43)/Tabelle1!$L$44)&gt;3.5,3.5*(Tabelle1!$B67-Tabelle1!$L$43)/ABS(Tabelle1!$B67-Tabelle1!$L$43)+4,(Tabelle1!$B67-Tabelle1!$L$43)/Tabelle1!$L$44+4))</f>
        <v>#N/A</v>
      </c>
      <c r="F109" s="9">
        <v>1</v>
      </c>
      <c r="G109" s="9">
        <v>2</v>
      </c>
      <c r="H109" s="9">
        <v>3</v>
      </c>
      <c r="I109" s="9">
        <v>4</v>
      </c>
      <c r="J109" s="9">
        <v>5</v>
      </c>
      <c r="K109" s="9">
        <v>6</v>
      </c>
      <c r="L109" s="10">
        <v>7</v>
      </c>
    </row>
    <row r="110" spans="4:14" x14ac:dyDescent="0.2">
      <c r="D110" s="9">
        <v>20</v>
      </c>
      <c r="E110" s="9" t="e">
        <f>IF(Tabelle1!$B68="",NA(),IF(ABS((Tabelle1!$B68-Tabelle1!$L$43)/Tabelle1!$L$44)&gt;3.5,3.5*(Tabelle1!$B68-Tabelle1!$L$43)/ABS(Tabelle1!$B68-Tabelle1!$L$43)+4,(Tabelle1!$B68-Tabelle1!$L$43)/Tabelle1!$L$44+4))</f>
        <v>#N/A</v>
      </c>
      <c r="F110" s="9">
        <v>1</v>
      </c>
      <c r="G110" s="9">
        <v>2</v>
      </c>
      <c r="H110" s="9">
        <v>3</v>
      </c>
      <c r="I110" s="9">
        <v>4</v>
      </c>
      <c r="J110" s="9">
        <v>5</v>
      </c>
      <c r="K110" s="9">
        <v>6</v>
      </c>
      <c r="L110" s="10">
        <v>7</v>
      </c>
    </row>
    <row r="111" spans="4:14" x14ac:dyDescent="0.2">
      <c r="D111" s="9">
        <v>21</v>
      </c>
      <c r="E111" s="9" t="e">
        <f>IF(Tabelle1!$B69="",NA(),IF(ABS((Tabelle1!$B69-Tabelle1!$L$43)/Tabelle1!$L$44)&gt;3.5,3.5*(Tabelle1!$B69-Tabelle1!$L$43)/ABS(Tabelle1!$B69-Tabelle1!$L$43)+4,(Tabelle1!$B69-Tabelle1!$L$43)/Tabelle1!$L$44+4))</f>
        <v>#N/A</v>
      </c>
      <c r="F111" s="9">
        <v>1</v>
      </c>
      <c r="G111" s="9">
        <v>2</v>
      </c>
      <c r="H111" s="9">
        <v>3</v>
      </c>
      <c r="I111" s="9">
        <v>4</v>
      </c>
      <c r="J111" s="9">
        <v>5</v>
      </c>
      <c r="K111" s="9">
        <v>6</v>
      </c>
      <c r="L111" s="10">
        <v>7</v>
      </c>
    </row>
    <row r="112" spans="4:14" x14ac:dyDescent="0.2">
      <c r="D112" s="9">
        <v>22</v>
      </c>
      <c r="E112" s="9" t="e">
        <f>IF(Tabelle1!$B70="",NA(),IF(ABS((Tabelle1!$B70-Tabelle1!$L$43)/Tabelle1!$L$44)&gt;3.5,3.5*(Tabelle1!$B70-Tabelle1!$L$43)/ABS(Tabelle1!$B70-Tabelle1!$L$43)+4,(Tabelle1!$B70-Tabelle1!$L$43)/Tabelle1!$L$44+4))</f>
        <v>#N/A</v>
      </c>
      <c r="F112" s="9">
        <v>1</v>
      </c>
      <c r="G112" s="9">
        <v>2</v>
      </c>
      <c r="H112" s="9">
        <v>3</v>
      </c>
      <c r="I112" s="9">
        <v>4</v>
      </c>
      <c r="J112" s="9">
        <v>5</v>
      </c>
      <c r="K112" s="9">
        <v>6</v>
      </c>
      <c r="L112" s="10">
        <v>7</v>
      </c>
    </row>
    <row r="113" spans="4:14" x14ac:dyDescent="0.2">
      <c r="D113" s="9">
        <v>23</v>
      </c>
      <c r="E113" s="9" t="e">
        <f>IF(Tabelle1!$B71="",NA(),IF(ABS((Tabelle1!$B71-Tabelle1!$L$43)/Tabelle1!$L$44)&gt;3.5,3.5*(Tabelle1!$B71-Tabelle1!$L$43)/ABS(Tabelle1!$B71-Tabelle1!$L$43)+4,(Tabelle1!$B71-Tabelle1!$L$43)/Tabelle1!$L$44+4))</f>
        <v>#N/A</v>
      </c>
      <c r="F113" s="9">
        <v>1</v>
      </c>
      <c r="G113" s="9">
        <v>2</v>
      </c>
      <c r="H113" s="9">
        <v>3</v>
      </c>
      <c r="I113" s="9">
        <v>4</v>
      </c>
      <c r="J113" s="9">
        <v>5</v>
      </c>
      <c r="K113" s="9">
        <v>6</v>
      </c>
      <c r="L113" s="10">
        <v>7</v>
      </c>
    </row>
    <row r="114" spans="4:14" x14ac:dyDescent="0.2">
      <c r="D114" s="9">
        <v>24</v>
      </c>
      <c r="E114" s="9" t="e">
        <f>IF(Tabelle1!$B72="",NA(),IF(ABS((Tabelle1!$B72-Tabelle1!$L$43)/Tabelle1!$L$44)&gt;3.5,3.5*(Tabelle1!$B72-Tabelle1!$L$43)/ABS(Tabelle1!$B72-Tabelle1!$L$43)+4,(Tabelle1!$B72-Tabelle1!$L$43)/Tabelle1!$L$44+4))</f>
        <v>#N/A</v>
      </c>
      <c r="F114" s="9">
        <v>1</v>
      </c>
      <c r="G114" s="9">
        <v>2</v>
      </c>
      <c r="H114" s="9">
        <v>3</v>
      </c>
      <c r="I114" s="9">
        <v>4</v>
      </c>
      <c r="J114" s="9">
        <v>5</v>
      </c>
      <c r="K114" s="9">
        <v>6</v>
      </c>
      <c r="L114" s="10">
        <v>7</v>
      </c>
    </row>
    <row r="115" spans="4:14" ht="13.5" thickBot="1" x14ac:dyDescent="0.25">
      <c r="D115" s="12">
        <v>25</v>
      </c>
      <c r="E115" s="9" t="e">
        <f>IF(Tabelle1!$B73="",NA(),IF(ABS((Tabelle1!$B73-Tabelle1!$L$43)/Tabelle1!$L$44)&gt;3.5,3.5*(Tabelle1!$B73-Tabelle1!$L$43)/ABS(Tabelle1!$B73-Tabelle1!$L$43)+4,(Tabelle1!$B73-Tabelle1!$L$43)/Tabelle1!$L$44+4))</f>
        <v>#N/A</v>
      </c>
      <c r="F115" s="12">
        <v>1</v>
      </c>
      <c r="G115" s="12">
        <v>2</v>
      </c>
      <c r="H115" s="12">
        <v>3</v>
      </c>
      <c r="I115" s="12">
        <v>4</v>
      </c>
      <c r="J115" s="12">
        <v>5</v>
      </c>
      <c r="K115" s="12">
        <v>6</v>
      </c>
      <c r="L115" s="13">
        <v>7</v>
      </c>
    </row>
    <row r="116" spans="4:14" ht="13.5" thickBot="1" x14ac:dyDescent="0.25"/>
    <row r="117" spans="4:14" x14ac:dyDescent="0.2">
      <c r="D117" s="2" t="s">
        <v>13</v>
      </c>
      <c r="E117" s="2" t="s">
        <v>24</v>
      </c>
      <c r="F117" s="14" t="s">
        <v>14</v>
      </c>
      <c r="G117" s="14" t="s">
        <v>15</v>
      </c>
      <c r="H117" s="14" t="s">
        <v>16</v>
      </c>
      <c r="I117" s="14" t="s">
        <v>17</v>
      </c>
      <c r="J117" s="14" t="s">
        <v>18</v>
      </c>
      <c r="K117" s="14" t="s">
        <v>19</v>
      </c>
      <c r="L117" s="15" t="s">
        <v>20</v>
      </c>
      <c r="N117">
        <v>2.2000000000000002</v>
      </c>
    </row>
    <row r="118" spans="4:14" x14ac:dyDescent="0.2">
      <c r="D118" s="5"/>
      <c r="E118" s="5"/>
      <c r="F118" s="5"/>
      <c r="G118" s="5"/>
      <c r="H118" s="5"/>
      <c r="I118" s="5"/>
      <c r="J118" s="5"/>
      <c r="K118" s="5"/>
      <c r="L118" s="8"/>
    </row>
    <row r="119" spans="4:14" x14ac:dyDescent="0.2">
      <c r="D119" s="9">
        <v>1</v>
      </c>
      <c r="E119" s="9" t="e">
        <f>IF(Tabelle1!$T49="",NA(),IF(ABS((Tabelle1!$T49-Tabelle1!$AD$43)/Tabelle1!$AD$44)&gt;3.5,3.5*(Tabelle1!$T49-Tabelle1!$AD$43)/ABS(Tabelle1!$T49-Tabelle1!$AD$43)+4,(Tabelle1!$T49-Tabelle1!$AD$43)/Tabelle1!$AD$44+4))</f>
        <v>#N/A</v>
      </c>
      <c r="F119" s="9">
        <v>1</v>
      </c>
      <c r="G119" s="9">
        <v>2</v>
      </c>
      <c r="H119" s="9">
        <v>3</v>
      </c>
      <c r="I119" s="9">
        <v>4</v>
      </c>
      <c r="J119" s="9">
        <v>5</v>
      </c>
      <c r="K119" s="9">
        <v>6</v>
      </c>
      <c r="L119" s="10">
        <v>7</v>
      </c>
    </row>
    <row r="120" spans="4:14" x14ac:dyDescent="0.2">
      <c r="D120" s="9">
        <v>2</v>
      </c>
      <c r="E120" s="9" t="e">
        <f>IF(Tabelle1!$T50="",NA(),IF(ABS((Tabelle1!$T50-Tabelle1!$AD$43)/Tabelle1!$AD$44)&gt;3.5,3.5*(Tabelle1!$T50-Tabelle1!$AD$43)/ABS(Tabelle1!$T50-Tabelle1!$AD$43)+4,(Tabelle1!$T50-Tabelle1!$AD$43)/Tabelle1!$AD$44+4))</f>
        <v>#N/A</v>
      </c>
      <c r="F120" s="9">
        <v>1</v>
      </c>
      <c r="G120" s="9">
        <v>2</v>
      </c>
      <c r="H120" s="9">
        <v>3</v>
      </c>
      <c r="I120" s="9">
        <v>4</v>
      </c>
      <c r="J120" s="9">
        <v>5</v>
      </c>
      <c r="K120" s="9">
        <v>6</v>
      </c>
      <c r="L120" s="10">
        <v>7</v>
      </c>
    </row>
    <row r="121" spans="4:14" x14ac:dyDescent="0.2">
      <c r="D121" s="9">
        <v>3</v>
      </c>
      <c r="E121" s="9" t="e">
        <f>IF(Tabelle1!$T51="",NA(),IF(ABS((Tabelle1!$T51-Tabelle1!$AD$43)/Tabelle1!$AD$44)&gt;3.5,3.5*(Tabelle1!$T51-Tabelle1!$AD$43)/ABS(Tabelle1!$T51-Tabelle1!$AD$43)+4,(Tabelle1!$T51-Tabelle1!$AD$43)/Tabelle1!$AD$44+4))</f>
        <v>#N/A</v>
      </c>
      <c r="F121" s="9">
        <v>1</v>
      </c>
      <c r="G121" s="9">
        <v>2</v>
      </c>
      <c r="H121" s="9">
        <v>3</v>
      </c>
      <c r="I121" s="9">
        <v>4</v>
      </c>
      <c r="J121" s="9">
        <v>5</v>
      </c>
      <c r="K121" s="9">
        <v>6</v>
      </c>
      <c r="L121" s="10">
        <v>7</v>
      </c>
    </row>
    <row r="122" spans="4:14" x14ac:dyDescent="0.2">
      <c r="D122" s="9">
        <v>4</v>
      </c>
      <c r="E122" s="9" t="e">
        <f>IF(Tabelle1!$T52="",NA(),IF(ABS((Tabelle1!$T52-Tabelle1!$AD$43)/Tabelle1!$AD$44)&gt;3.5,3.5*(Tabelle1!$T52-Tabelle1!$AD$43)/ABS(Tabelle1!$T52-Tabelle1!$AD$43)+4,(Tabelle1!$T52-Tabelle1!$AD$43)/Tabelle1!$AD$44+4))</f>
        <v>#N/A</v>
      </c>
      <c r="F122" s="9">
        <v>1</v>
      </c>
      <c r="G122" s="9">
        <v>2</v>
      </c>
      <c r="H122" s="9">
        <v>3</v>
      </c>
      <c r="I122" s="9">
        <v>4</v>
      </c>
      <c r="J122" s="9">
        <v>5</v>
      </c>
      <c r="K122" s="9">
        <v>6</v>
      </c>
      <c r="L122" s="10">
        <v>7</v>
      </c>
    </row>
    <row r="123" spans="4:14" x14ac:dyDescent="0.2">
      <c r="D123" s="9">
        <v>5</v>
      </c>
      <c r="E123" s="9" t="e">
        <f>IF(Tabelle1!$T53="",NA(),IF(ABS((Tabelle1!$T53-Tabelle1!$AD$43)/Tabelle1!$AD$44)&gt;3.5,3.5*(Tabelle1!$T53-Tabelle1!$AD$43)/ABS(Tabelle1!$T53-Tabelle1!$AD$43)+4,(Tabelle1!$T53-Tabelle1!$AD$43)/Tabelle1!$AD$44+4))</f>
        <v>#N/A</v>
      </c>
      <c r="F123" s="9">
        <v>1</v>
      </c>
      <c r="G123" s="9">
        <v>2</v>
      </c>
      <c r="H123" s="9">
        <v>3</v>
      </c>
      <c r="I123" s="9">
        <v>4</v>
      </c>
      <c r="J123" s="9">
        <v>5</v>
      </c>
      <c r="K123" s="9">
        <v>6</v>
      </c>
      <c r="L123" s="10">
        <v>7</v>
      </c>
    </row>
    <row r="124" spans="4:14" x14ac:dyDescent="0.2">
      <c r="D124" s="9">
        <v>6</v>
      </c>
      <c r="E124" s="9" t="e">
        <f>IF(Tabelle1!$T54="",NA(),IF(ABS((Tabelle1!$T54-Tabelle1!$AD$43)/Tabelle1!$AD$44)&gt;3.5,3.5*(Tabelle1!$T54-Tabelle1!$AD$43)/ABS(Tabelle1!$T54-Tabelle1!$AD$43)+4,(Tabelle1!$T54-Tabelle1!$AD$43)/Tabelle1!$AD$44+4))</f>
        <v>#N/A</v>
      </c>
      <c r="F124" s="9">
        <v>1</v>
      </c>
      <c r="G124" s="9">
        <v>2</v>
      </c>
      <c r="H124" s="9">
        <v>3</v>
      </c>
      <c r="I124" s="9">
        <v>4</v>
      </c>
      <c r="J124" s="9">
        <v>5</v>
      </c>
      <c r="K124" s="9">
        <v>6</v>
      </c>
      <c r="L124" s="10">
        <v>7</v>
      </c>
    </row>
    <row r="125" spans="4:14" x14ac:dyDescent="0.2">
      <c r="D125" s="9">
        <v>7</v>
      </c>
      <c r="E125" s="9" t="e">
        <f>IF(Tabelle1!$T55="",NA(),IF(ABS((Tabelle1!$T55-Tabelle1!$AD$43)/Tabelle1!$AD$44)&gt;3.5,3.5*(Tabelle1!$T55-Tabelle1!$AD$43)/ABS(Tabelle1!$T55-Tabelle1!$AD$43)+4,(Tabelle1!$T55-Tabelle1!$AD$43)/Tabelle1!$AD$44+4))</f>
        <v>#N/A</v>
      </c>
      <c r="F125" s="9">
        <v>1</v>
      </c>
      <c r="G125" s="9">
        <v>2</v>
      </c>
      <c r="H125" s="9">
        <v>3</v>
      </c>
      <c r="I125" s="9">
        <v>4</v>
      </c>
      <c r="J125" s="9">
        <v>5</v>
      </c>
      <c r="K125" s="9">
        <v>6</v>
      </c>
      <c r="L125" s="10">
        <v>7</v>
      </c>
    </row>
    <row r="126" spans="4:14" x14ac:dyDescent="0.2">
      <c r="D126" s="9">
        <v>8</v>
      </c>
      <c r="E126" s="9" t="e">
        <f>IF(Tabelle1!$T56="",NA(),IF(ABS((Tabelle1!$T56-Tabelle1!$AD$43)/Tabelle1!$AD$44)&gt;3.5,3.5*(Tabelle1!$T56-Tabelle1!$AD$43)/ABS(Tabelle1!$T56-Tabelle1!$AD$43)+4,(Tabelle1!$T56-Tabelle1!$AD$43)/Tabelle1!$AD$44+4))</f>
        <v>#N/A</v>
      </c>
      <c r="F126" s="9">
        <v>1</v>
      </c>
      <c r="G126" s="9">
        <v>2</v>
      </c>
      <c r="H126" s="9">
        <v>3</v>
      </c>
      <c r="I126" s="9">
        <v>4</v>
      </c>
      <c r="J126" s="9">
        <v>5</v>
      </c>
      <c r="K126" s="9">
        <v>6</v>
      </c>
      <c r="L126" s="10">
        <v>7</v>
      </c>
    </row>
    <row r="127" spans="4:14" x14ac:dyDescent="0.2">
      <c r="D127" s="9">
        <v>9</v>
      </c>
      <c r="E127" s="9" t="e">
        <f>IF(Tabelle1!$T57="",NA(),IF(ABS((Tabelle1!$T57-Tabelle1!$AD$43)/Tabelle1!$AD$44)&gt;3.5,3.5*(Tabelle1!$T57-Tabelle1!$AD$43)/ABS(Tabelle1!$T57-Tabelle1!$AD$43)+4,(Tabelle1!$T57-Tabelle1!$AD$43)/Tabelle1!$AD$44+4))</f>
        <v>#N/A</v>
      </c>
      <c r="F127" s="9">
        <v>1</v>
      </c>
      <c r="G127" s="9">
        <v>2</v>
      </c>
      <c r="H127" s="9">
        <v>3</v>
      </c>
      <c r="I127" s="9">
        <v>4</v>
      </c>
      <c r="J127" s="9">
        <v>5</v>
      </c>
      <c r="K127" s="9">
        <v>6</v>
      </c>
      <c r="L127" s="10">
        <v>7</v>
      </c>
    </row>
    <row r="128" spans="4:14" x14ac:dyDescent="0.2">
      <c r="D128" s="9">
        <v>10</v>
      </c>
      <c r="E128" s="9" t="e">
        <f>IF(Tabelle1!$T58="",NA(),IF(ABS((Tabelle1!$T58-Tabelle1!$AD$43)/Tabelle1!$AD$44)&gt;3.5,3.5*(Tabelle1!$T58-Tabelle1!$AD$43)/ABS(Tabelle1!$T58-Tabelle1!$AD$43)+4,(Tabelle1!$T58-Tabelle1!$AD$43)/Tabelle1!$AD$44+4))</f>
        <v>#N/A</v>
      </c>
      <c r="F128" s="9">
        <v>1</v>
      </c>
      <c r="G128" s="9">
        <v>2</v>
      </c>
      <c r="H128" s="9">
        <v>3</v>
      </c>
      <c r="I128" s="9">
        <v>4</v>
      </c>
      <c r="J128" s="9">
        <v>5</v>
      </c>
      <c r="K128" s="9">
        <v>6</v>
      </c>
      <c r="L128" s="10">
        <v>7</v>
      </c>
    </row>
    <row r="129" spans="4:12" x14ac:dyDescent="0.2">
      <c r="D129" s="9">
        <v>11</v>
      </c>
      <c r="E129" s="9" t="e">
        <f>IF(Tabelle1!$T59="",NA(),IF(ABS((Tabelle1!$T59-Tabelle1!$AD$43)/Tabelle1!$AD$44)&gt;3.5,3.5*(Tabelle1!$T59-Tabelle1!$AD$43)/ABS(Tabelle1!$T59-Tabelle1!$AD$43)+4,(Tabelle1!$T59-Tabelle1!$AD$43)/Tabelle1!$AD$44+4))</f>
        <v>#N/A</v>
      </c>
      <c r="F129" s="9">
        <v>1</v>
      </c>
      <c r="G129" s="9">
        <v>2</v>
      </c>
      <c r="H129" s="9">
        <v>3</v>
      </c>
      <c r="I129" s="9">
        <v>4</v>
      </c>
      <c r="J129" s="9">
        <v>5</v>
      </c>
      <c r="K129" s="9">
        <v>6</v>
      </c>
      <c r="L129" s="10">
        <v>7</v>
      </c>
    </row>
    <row r="130" spans="4:12" x14ac:dyDescent="0.2">
      <c r="D130" s="9">
        <v>12</v>
      </c>
      <c r="E130" s="9" t="e">
        <f>IF(Tabelle1!$T60="",NA(),IF(ABS((Tabelle1!$T60-Tabelle1!$AD$43)/Tabelle1!$AD$44)&gt;3.5,3.5*(Tabelle1!$T60-Tabelle1!$AD$43)/ABS(Tabelle1!$T60-Tabelle1!$AD$43)+4,(Tabelle1!$T60-Tabelle1!$AD$43)/Tabelle1!$AD$44+4))</f>
        <v>#N/A</v>
      </c>
      <c r="F130" s="9">
        <v>1</v>
      </c>
      <c r="G130" s="9">
        <v>2</v>
      </c>
      <c r="H130" s="9">
        <v>3</v>
      </c>
      <c r="I130" s="9">
        <v>4</v>
      </c>
      <c r="J130" s="9">
        <v>5</v>
      </c>
      <c r="K130" s="9">
        <v>6</v>
      </c>
      <c r="L130" s="10">
        <v>7</v>
      </c>
    </row>
    <row r="131" spans="4:12" x14ac:dyDescent="0.2">
      <c r="D131" s="9">
        <v>13</v>
      </c>
      <c r="E131" s="9" t="e">
        <f>IF(Tabelle1!$T61="",NA(),IF(ABS((Tabelle1!$T61-Tabelle1!$AD$43)/Tabelle1!$AD$44)&gt;3.5,3.5*(Tabelle1!$T61-Tabelle1!$AD$43)/ABS(Tabelle1!$T61-Tabelle1!$AD$43)+4,(Tabelle1!$T61-Tabelle1!$AD$43)/Tabelle1!$AD$44+4))</f>
        <v>#N/A</v>
      </c>
      <c r="F131" s="9">
        <v>1</v>
      </c>
      <c r="G131" s="9">
        <v>2</v>
      </c>
      <c r="H131" s="9">
        <v>3</v>
      </c>
      <c r="I131" s="9">
        <v>4</v>
      </c>
      <c r="J131" s="9">
        <v>5</v>
      </c>
      <c r="K131" s="9">
        <v>6</v>
      </c>
      <c r="L131" s="10">
        <v>7</v>
      </c>
    </row>
    <row r="132" spans="4:12" x14ac:dyDescent="0.2">
      <c r="D132" s="9">
        <v>14</v>
      </c>
      <c r="E132" s="9" t="e">
        <f>IF(Tabelle1!$T62="",NA(),IF(ABS((Tabelle1!$T62-Tabelle1!$AD$43)/Tabelle1!$AD$44)&gt;3.5,3.5*(Tabelle1!$T62-Tabelle1!$AD$43)/ABS(Tabelle1!$T62-Tabelle1!$AD$43)+4,(Tabelle1!$T62-Tabelle1!$AD$43)/Tabelle1!$AD$44+4))</f>
        <v>#N/A</v>
      </c>
      <c r="F132" s="9">
        <v>1</v>
      </c>
      <c r="G132" s="9">
        <v>2</v>
      </c>
      <c r="H132" s="9">
        <v>3</v>
      </c>
      <c r="I132" s="9">
        <v>4</v>
      </c>
      <c r="J132" s="9">
        <v>5</v>
      </c>
      <c r="K132" s="9">
        <v>6</v>
      </c>
      <c r="L132" s="10">
        <v>7</v>
      </c>
    </row>
    <row r="133" spans="4:12" x14ac:dyDescent="0.2">
      <c r="D133" s="9">
        <v>15</v>
      </c>
      <c r="E133" s="9" t="e">
        <f>IF(Tabelle1!$T63="",NA(),IF(ABS((Tabelle1!$T63-Tabelle1!$AD$43)/Tabelle1!$AD$44)&gt;3.5,3.5*(Tabelle1!$T63-Tabelle1!$AD$43)/ABS(Tabelle1!$T63-Tabelle1!$AD$43)+4,(Tabelle1!$T63-Tabelle1!$AD$43)/Tabelle1!$AD$44+4))</f>
        <v>#N/A</v>
      </c>
      <c r="F133" s="9">
        <v>1</v>
      </c>
      <c r="G133" s="9">
        <v>2</v>
      </c>
      <c r="H133" s="9">
        <v>3</v>
      </c>
      <c r="I133" s="9">
        <v>4</v>
      </c>
      <c r="J133" s="9">
        <v>5</v>
      </c>
      <c r="K133" s="9">
        <v>6</v>
      </c>
      <c r="L133" s="10">
        <v>7</v>
      </c>
    </row>
    <row r="134" spans="4:12" x14ac:dyDescent="0.2">
      <c r="D134" s="9">
        <v>16</v>
      </c>
      <c r="E134" s="9" t="e">
        <f>IF(Tabelle1!$T64="",NA(),IF(ABS((Tabelle1!$T64-Tabelle1!$AD$43)/Tabelle1!$AD$44)&gt;3.5,3.5*(Tabelle1!$T64-Tabelle1!$AD$43)/ABS(Tabelle1!$T64-Tabelle1!$AD$43)+4,(Tabelle1!$T64-Tabelle1!$AD$43)/Tabelle1!$AD$44+4))</f>
        <v>#N/A</v>
      </c>
      <c r="F134" s="9">
        <v>1</v>
      </c>
      <c r="G134" s="9">
        <v>2</v>
      </c>
      <c r="H134" s="9">
        <v>3</v>
      </c>
      <c r="I134" s="9">
        <v>4</v>
      </c>
      <c r="J134" s="9">
        <v>5</v>
      </c>
      <c r="K134" s="9">
        <v>6</v>
      </c>
      <c r="L134" s="10">
        <v>7</v>
      </c>
    </row>
    <row r="135" spans="4:12" x14ac:dyDescent="0.2">
      <c r="D135" s="9">
        <v>17</v>
      </c>
      <c r="E135" s="9" t="e">
        <f>IF(Tabelle1!$T65="",NA(),IF(ABS((Tabelle1!$T65-Tabelle1!$AD$43)/Tabelle1!$AD$44)&gt;3.5,3.5*(Tabelle1!$T65-Tabelle1!$AD$43)/ABS(Tabelle1!$T65-Tabelle1!$AD$43)+4,(Tabelle1!$T65-Tabelle1!$AD$43)/Tabelle1!$AD$44+4))</f>
        <v>#N/A</v>
      </c>
      <c r="F135" s="9">
        <v>1</v>
      </c>
      <c r="G135" s="9">
        <v>2</v>
      </c>
      <c r="H135" s="9">
        <v>3</v>
      </c>
      <c r="I135" s="9">
        <v>4</v>
      </c>
      <c r="J135" s="9">
        <v>5</v>
      </c>
      <c r="K135" s="9">
        <v>6</v>
      </c>
      <c r="L135" s="10">
        <v>7</v>
      </c>
    </row>
    <row r="136" spans="4:12" x14ac:dyDescent="0.2">
      <c r="D136" s="9">
        <v>18</v>
      </c>
      <c r="E136" s="9" t="e">
        <f>IF(Tabelle1!$T66="",NA(),IF(ABS((Tabelle1!$T66-Tabelle1!$AD$43)/Tabelle1!$AD$44)&gt;3.5,3.5*(Tabelle1!$T66-Tabelle1!$AD$43)/ABS(Tabelle1!$T66-Tabelle1!$AD$43)+4,(Tabelle1!$T66-Tabelle1!$AD$43)/Tabelle1!$AD$44+4))</f>
        <v>#N/A</v>
      </c>
      <c r="F136" s="9">
        <v>1</v>
      </c>
      <c r="G136" s="9">
        <v>2</v>
      </c>
      <c r="H136" s="9">
        <v>3</v>
      </c>
      <c r="I136" s="9">
        <v>4</v>
      </c>
      <c r="J136" s="9">
        <v>5</v>
      </c>
      <c r="K136" s="9">
        <v>6</v>
      </c>
      <c r="L136" s="10">
        <v>7</v>
      </c>
    </row>
    <row r="137" spans="4:12" x14ac:dyDescent="0.2">
      <c r="D137" s="9">
        <v>19</v>
      </c>
      <c r="E137" s="9" t="e">
        <f>IF(Tabelle1!$T67="",NA(),IF(ABS((Tabelle1!$T67-Tabelle1!$AD$43)/Tabelle1!$AD$44)&gt;3.5,3.5*(Tabelle1!$T67-Tabelle1!$AD$43)/ABS(Tabelle1!$T67-Tabelle1!$AD$43)+4,(Tabelle1!$T67-Tabelle1!$AD$43)/Tabelle1!$AD$44+4))</f>
        <v>#N/A</v>
      </c>
      <c r="F137" s="9">
        <v>1</v>
      </c>
      <c r="G137" s="9">
        <v>2</v>
      </c>
      <c r="H137" s="9">
        <v>3</v>
      </c>
      <c r="I137" s="9">
        <v>4</v>
      </c>
      <c r="J137" s="9">
        <v>5</v>
      </c>
      <c r="K137" s="9">
        <v>6</v>
      </c>
      <c r="L137" s="10">
        <v>7</v>
      </c>
    </row>
    <row r="138" spans="4:12" x14ac:dyDescent="0.2">
      <c r="D138" s="9">
        <v>20</v>
      </c>
      <c r="E138" s="9" t="e">
        <f>IF(Tabelle1!$T68="",NA(),IF(ABS((Tabelle1!$T68-Tabelle1!$AD$43)/Tabelle1!$AD$44)&gt;3.5,3.5*(Tabelle1!$T68-Tabelle1!$AD$43)/ABS(Tabelle1!$T68-Tabelle1!$AD$43)+4,(Tabelle1!$T68-Tabelle1!$AD$43)/Tabelle1!$AD$44+4))</f>
        <v>#N/A</v>
      </c>
      <c r="F138" s="9">
        <v>1</v>
      </c>
      <c r="G138" s="9">
        <v>2</v>
      </c>
      <c r="H138" s="9">
        <v>3</v>
      </c>
      <c r="I138" s="9">
        <v>4</v>
      </c>
      <c r="J138" s="9">
        <v>5</v>
      </c>
      <c r="K138" s="9">
        <v>6</v>
      </c>
      <c r="L138" s="10">
        <v>7</v>
      </c>
    </row>
    <row r="139" spans="4:12" x14ac:dyDescent="0.2">
      <c r="D139" s="9">
        <v>21</v>
      </c>
      <c r="E139" s="9" t="e">
        <f>IF(Tabelle1!$T69="",NA(),IF(ABS((Tabelle1!$T69-Tabelle1!$AD$43)/Tabelle1!$AD$44)&gt;3.5,3.5*(Tabelle1!$T69-Tabelle1!$AD$43)/ABS(Tabelle1!$T69-Tabelle1!$AD$43)+4,(Tabelle1!$T69-Tabelle1!$AD$43)/Tabelle1!$AD$44+4))</f>
        <v>#N/A</v>
      </c>
      <c r="F139" s="9">
        <v>1</v>
      </c>
      <c r="G139" s="9">
        <v>2</v>
      </c>
      <c r="H139" s="9">
        <v>3</v>
      </c>
      <c r="I139" s="9">
        <v>4</v>
      </c>
      <c r="J139" s="9">
        <v>5</v>
      </c>
      <c r="K139" s="9">
        <v>6</v>
      </c>
      <c r="L139" s="10">
        <v>7</v>
      </c>
    </row>
    <row r="140" spans="4:12" x14ac:dyDescent="0.2">
      <c r="D140" s="9">
        <v>22</v>
      </c>
      <c r="E140" s="9" t="e">
        <f>IF(Tabelle1!$T70="",NA(),IF(ABS((Tabelle1!$T70-Tabelle1!$AD$43)/Tabelle1!$AD$44)&gt;3.5,3.5*(Tabelle1!$T70-Tabelle1!$AD$43)/ABS(Tabelle1!$T70-Tabelle1!$AD$43)+4,(Tabelle1!$T70-Tabelle1!$AD$43)/Tabelle1!$AD$44+4))</f>
        <v>#N/A</v>
      </c>
      <c r="F140" s="9">
        <v>1</v>
      </c>
      <c r="G140" s="9">
        <v>2</v>
      </c>
      <c r="H140" s="9">
        <v>3</v>
      </c>
      <c r="I140" s="9">
        <v>4</v>
      </c>
      <c r="J140" s="9">
        <v>5</v>
      </c>
      <c r="K140" s="9">
        <v>6</v>
      </c>
      <c r="L140" s="10">
        <v>7</v>
      </c>
    </row>
    <row r="141" spans="4:12" x14ac:dyDescent="0.2">
      <c r="D141" s="9">
        <v>23</v>
      </c>
      <c r="E141" s="9" t="e">
        <f>IF(Tabelle1!$T71="",NA(),IF(ABS((Tabelle1!$T71-Tabelle1!$AD$43)/Tabelle1!$AD$44)&gt;3.5,3.5*(Tabelle1!$T71-Tabelle1!$AD$43)/ABS(Tabelle1!$T71-Tabelle1!$AD$43)+4,(Tabelle1!$T71-Tabelle1!$AD$43)/Tabelle1!$AD$44+4))</f>
        <v>#N/A</v>
      </c>
      <c r="F141" s="9">
        <v>1</v>
      </c>
      <c r="G141" s="9">
        <v>2</v>
      </c>
      <c r="H141" s="9">
        <v>3</v>
      </c>
      <c r="I141" s="9">
        <v>4</v>
      </c>
      <c r="J141" s="9">
        <v>5</v>
      </c>
      <c r="K141" s="9">
        <v>6</v>
      </c>
      <c r="L141" s="10">
        <v>7</v>
      </c>
    </row>
    <row r="142" spans="4:12" x14ac:dyDescent="0.2">
      <c r="D142" s="9">
        <v>24</v>
      </c>
      <c r="E142" s="9" t="e">
        <f>IF(Tabelle1!$T72="",NA(),IF(ABS((Tabelle1!$T72-Tabelle1!$AD$43)/Tabelle1!$AD$44)&gt;3.5,3.5*(Tabelle1!$T72-Tabelle1!$AD$43)/ABS(Tabelle1!$T72-Tabelle1!$AD$43)+4,(Tabelle1!$T72-Tabelle1!$AD$43)/Tabelle1!$AD$44+4))</f>
        <v>#N/A</v>
      </c>
      <c r="F142" s="9">
        <v>1</v>
      </c>
      <c r="G142" s="9">
        <v>2</v>
      </c>
      <c r="H142" s="9">
        <v>3</v>
      </c>
      <c r="I142" s="9">
        <v>4</v>
      </c>
      <c r="J142" s="9">
        <v>5</v>
      </c>
      <c r="K142" s="9">
        <v>6</v>
      </c>
      <c r="L142" s="10">
        <v>7</v>
      </c>
    </row>
    <row r="143" spans="4:12" ht="13.5" thickBot="1" x14ac:dyDescent="0.25">
      <c r="D143" s="12">
        <v>25</v>
      </c>
      <c r="E143" s="9" t="e">
        <f>IF(Tabelle1!$T73="",NA(),IF(ABS((Tabelle1!$T73-Tabelle1!$AD$43)/Tabelle1!$AD$44)&gt;3.5,3.5*(Tabelle1!$T73-Tabelle1!$AD$43)/ABS(Tabelle1!$T73-Tabelle1!$AD$43)+4,(Tabelle1!$T73-Tabelle1!$AD$43)/Tabelle1!$AD$44+4))</f>
        <v>#N/A</v>
      </c>
      <c r="F143" s="12">
        <v>1</v>
      </c>
      <c r="G143" s="12">
        <v>2</v>
      </c>
      <c r="H143" s="12">
        <v>3</v>
      </c>
      <c r="I143" s="12">
        <v>4</v>
      </c>
      <c r="J143" s="12">
        <v>5</v>
      </c>
      <c r="K143" s="12">
        <v>6</v>
      </c>
      <c r="L143" s="13">
        <v>7</v>
      </c>
    </row>
    <row r="144" spans="4:12" ht="13.5" thickBot="1" x14ac:dyDescent="0.25"/>
    <row r="145" spans="4:14" x14ac:dyDescent="0.2">
      <c r="D145" s="2" t="s">
        <v>13</v>
      </c>
      <c r="E145" s="2" t="s">
        <v>24</v>
      </c>
      <c r="F145" s="14" t="s">
        <v>14</v>
      </c>
      <c r="G145" s="14" t="s">
        <v>15</v>
      </c>
      <c r="H145" s="14" t="s">
        <v>16</v>
      </c>
      <c r="I145" s="14" t="s">
        <v>17</v>
      </c>
      <c r="J145" s="14" t="s">
        <v>18</v>
      </c>
      <c r="K145" s="14" t="s">
        <v>19</v>
      </c>
      <c r="L145" s="15" t="s">
        <v>20</v>
      </c>
      <c r="N145">
        <v>2.2999999999999998</v>
      </c>
    </row>
    <row r="146" spans="4:14" x14ac:dyDescent="0.2">
      <c r="D146" s="5"/>
      <c r="E146" s="5"/>
      <c r="F146" s="5"/>
      <c r="G146" s="5"/>
      <c r="H146" s="5"/>
      <c r="I146" s="5"/>
      <c r="J146" s="5"/>
      <c r="K146" s="5"/>
      <c r="L146" s="8"/>
    </row>
    <row r="147" spans="4:14" x14ac:dyDescent="0.2">
      <c r="D147" s="9">
        <v>1</v>
      </c>
      <c r="E147" s="9" t="e">
        <f>IF(Tabelle1!$AL49="",NA(),IF(ABS((Tabelle1!$AL49-Tabelle1!$AV$43)/Tabelle1!$AV$44)&gt;3.5,3.5*(Tabelle1!$AL49-Tabelle1!$AV$43)/ABS(Tabelle1!$AL49-Tabelle1!$AV$43)+4,(Tabelle1!$AL49-Tabelle1!$AV$43)/Tabelle1!$AV$44+4))</f>
        <v>#N/A</v>
      </c>
      <c r="F147" s="9">
        <v>1</v>
      </c>
      <c r="G147" s="9">
        <v>2</v>
      </c>
      <c r="H147" s="9">
        <v>3</v>
      </c>
      <c r="I147" s="9">
        <v>4</v>
      </c>
      <c r="J147" s="9">
        <v>5</v>
      </c>
      <c r="K147" s="9">
        <v>6</v>
      </c>
      <c r="L147" s="10">
        <v>7</v>
      </c>
    </row>
    <row r="148" spans="4:14" x14ac:dyDescent="0.2">
      <c r="D148" s="9">
        <v>2</v>
      </c>
      <c r="E148" s="9" t="e">
        <f>IF(Tabelle1!$AL50="",NA(),IF(ABS((Tabelle1!$AL50-Tabelle1!$AV$43)/Tabelle1!$AV$44)&gt;3.5,3.5*(Tabelle1!$AL50-Tabelle1!$AV$43)/ABS(Tabelle1!$AL50-Tabelle1!$AV$43)+4,(Tabelle1!$AL50-Tabelle1!$AV$43)/Tabelle1!$AV$44+4))</f>
        <v>#N/A</v>
      </c>
      <c r="F148" s="9">
        <v>1</v>
      </c>
      <c r="G148" s="9">
        <v>2</v>
      </c>
      <c r="H148" s="9">
        <v>3</v>
      </c>
      <c r="I148" s="9">
        <v>4</v>
      </c>
      <c r="J148" s="9">
        <v>5</v>
      </c>
      <c r="K148" s="9">
        <v>6</v>
      </c>
      <c r="L148" s="10">
        <v>7</v>
      </c>
    </row>
    <row r="149" spans="4:14" x14ac:dyDescent="0.2">
      <c r="D149" s="9">
        <v>3</v>
      </c>
      <c r="E149" s="9" t="e">
        <f>IF(Tabelle1!$AL51="",NA(),IF(ABS((Tabelle1!$AL51-Tabelle1!$AV$43)/Tabelle1!$AV$44)&gt;3.5,3.5*(Tabelle1!$AL51-Tabelle1!$AV$43)/ABS(Tabelle1!$AL51-Tabelle1!$AV$43)+4,(Tabelle1!$AL51-Tabelle1!$AV$43)/Tabelle1!$AV$44+4))</f>
        <v>#N/A</v>
      </c>
      <c r="F149" s="9">
        <v>1</v>
      </c>
      <c r="G149" s="9">
        <v>2</v>
      </c>
      <c r="H149" s="9">
        <v>3</v>
      </c>
      <c r="I149" s="9">
        <v>4</v>
      </c>
      <c r="J149" s="9">
        <v>5</v>
      </c>
      <c r="K149" s="9">
        <v>6</v>
      </c>
      <c r="L149" s="10">
        <v>7</v>
      </c>
    </row>
    <row r="150" spans="4:14" x14ac:dyDescent="0.2">
      <c r="D150" s="9">
        <v>4</v>
      </c>
      <c r="E150" s="9" t="e">
        <f>IF(Tabelle1!$AL52="",NA(),IF(ABS((Tabelle1!$AL52-Tabelle1!$AV$43)/Tabelle1!$AV$44)&gt;3.5,3.5*(Tabelle1!$AL52-Tabelle1!$AV$43)/ABS(Tabelle1!$AL52-Tabelle1!$AV$43)+4,(Tabelle1!$AL52-Tabelle1!$AV$43)/Tabelle1!$AV$44+4))</f>
        <v>#N/A</v>
      </c>
      <c r="F150" s="9">
        <v>1</v>
      </c>
      <c r="G150" s="9">
        <v>2</v>
      </c>
      <c r="H150" s="9">
        <v>3</v>
      </c>
      <c r="I150" s="9">
        <v>4</v>
      </c>
      <c r="J150" s="9">
        <v>5</v>
      </c>
      <c r="K150" s="9">
        <v>6</v>
      </c>
      <c r="L150" s="10">
        <v>7</v>
      </c>
    </row>
    <row r="151" spans="4:14" x14ac:dyDescent="0.2">
      <c r="D151" s="9">
        <v>5</v>
      </c>
      <c r="E151" s="9" t="e">
        <f>IF(Tabelle1!$AL53="",NA(),IF(ABS((Tabelle1!$AL53-Tabelle1!$AV$43)/Tabelle1!$AV$44)&gt;3.5,3.5*(Tabelle1!$AL53-Tabelle1!$AV$43)/ABS(Tabelle1!$AL53-Tabelle1!$AV$43)+4,(Tabelle1!$AL53-Tabelle1!$AV$43)/Tabelle1!$AV$44+4))</f>
        <v>#N/A</v>
      </c>
      <c r="F151" s="9">
        <v>1</v>
      </c>
      <c r="G151" s="9">
        <v>2</v>
      </c>
      <c r="H151" s="9">
        <v>3</v>
      </c>
      <c r="I151" s="9">
        <v>4</v>
      </c>
      <c r="J151" s="9">
        <v>5</v>
      </c>
      <c r="K151" s="9">
        <v>6</v>
      </c>
      <c r="L151" s="10">
        <v>7</v>
      </c>
    </row>
    <row r="152" spans="4:14" x14ac:dyDescent="0.2">
      <c r="D152" s="9">
        <v>6</v>
      </c>
      <c r="E152" s="9" t="e">
        <f>IF(Tabelle1!$AL54="",NA(),IF(ABS((Tabelle1!$AL54-Tabelle1!$AV$43)/Tabelle1!$AV$44)&gt;3.5,3.5*(Tabelle1!$AL54-Tabelle1!$AV$43)/ABS(Tabelle1!$AL54-Tabelle1!$AV$43)+4,(Tabelle1!$AL54-Tabelle1!$AV$43)/Tabelle1!$AV$44+4))</f>
        <v>#N/A</v>
      </c>
      <c r="F152" s="9">
        <v>1</v>
      </c>
      <c r="G152" s="9">
        <v>2</v>
      </c>
      <c r="H152" s="9">
        <v>3</v>
      </c>
      <c r="I152" s="9">
        <v>4</v>
      </c>
      <c r="J152" s="9">
        <v>5</v>
      </c>
      <c r="K152" s="9">
        <v>6</v>
      </c>
      <c r="L152" s="10">
        <v>7</v>
      </c>
    </row>
    <row r="153" spans="4:14" x14ac:dyDescent="0.2">
      <c r="D153" s="9">
        <v>7</v>
      </c>
      <c r="E153" s="9" t="e">
        <f>IF(Tabelle1!$AL55="",NA(),IF(ABS((Tabelle1!$AL55-Tabelle1!$AV$43)/Tabelle1!$AV$44)&gt;3.5,3.5*(Tabelle1!$AL55-Tabelle1!$AV$43)/ABS(Tabelle1!$AL55-Tabelle1!$AV$43)+4,(Tabelle1!$AL55-Tabelle1!$AV$43)/Tabelle1!$AV$44+4))</f>
        <v>#N/A</v>
      </c>
      <c r="F153" s="9">
        <v>1</v>
      </c>
      <c r="G153" s="9">
        <v>2</v>
      </c>
      <c r="H153" s="9">
        <v>3</v>
      </c>
      <c r="I153" s="9">
        <v>4</v>
      </c>
      <c r="J153" s="9">
        <v>5</v>
      </c>
      <c r="K153" s="9">
        <v>6</v>
      </c>
      <c r="L153" s="10">
        <v>7</v>
      </c>
    </row>
    <row r="154" spans="4:14" x14ac:dyDescent="0.2">
      <c r="D154" s="9">
        <v>8</v>
      </c>
      <c r="E154" s="9" t="e">
        <f>IF(Tabelle1!$AL56="",NA(),IF(ABS((Tabelle1!$AL56-Tabelle1!$AV$43)/Tabelle1!$AV$44)&gt;3.5,3.5*(Tabelle1!$AL56-Tabelle1!$AV$43)/ABS(Tabelle1!$AL56-Tabelle1!$AV$43)+4,(Tabelle1!$AL56-Tabelle1!$AV$43)/Tabelle1!$AV$44+4))</f>
        <v>#N/A</v>
      </c>
      <c r="F154" s="9">
        <v>1</v>
      </c>
      <c r="G154" s="9">
        <v>2</v>
      </c>
      <c r="H154" s="9">
        <v>3</v>
      </c>
      <c r="I154" s="9">
        <v>4</v>
      </c>
      <c r="J154" s="9">
        <v>5</v>
      </c>
      <c r="K154" s="9">
        <v>6</v>
      </c>
      <c r="L154" s="10">
        <v>7</v>
      </c>
    </row>
    <row r="155" spans="4:14" x14ac:dyDescent="0.2">
      <c r="D155" s="9">
        <v>9</v>
      </c>
      <c r="E155" s="9" t="e">
        <f>IF(Tabelle1!$AL57="",NA(),IF(ABS((Tabelle1!$AL57-Tabelle1!$AV$43)/Tabelle1!$AV$44)&gt;3.5,3.5*(Tabelle1!$AL57-Tabelle1!$AV$43)/ABS(Tabelle1!$AL57-Tabelle1!$AV$43)+4,(Tabelle1!$AL57-Tabelle1!$AV$43)/Tabelle1!$AV$44+4))</f>
        <v>#N/A</v>
      </c>
      <c r="F155" s="9">
        <v>1</v>
      </c>
      <c r="G155" s="9">
        <v>2</v>
      </c>
      <c r="H155" s="9">
        <v>3</v>
      </c>
      <c r="I155" s="9">
        <v>4</v>
      </c>
      <c r="J155" s="9">
        <v>5</v>
      </c>
      <c r="K155" s="9">
        <v>6</v>
      </c>
      <c r="L155" s="10">
        <v>7</v>
      </c>
    </row>
    <row r="156" spans="4:14" x14ac:dyDescent="0.2">
      <c r="D156" s="9">
        <v>10</v>
      </c>
      <c r="E156" s="9" t="e">
        <f>IF(Tabelle1!$AL58="",NA(),IF(ABS((Tabelle1!$AL58-Tabelle1!$AV$43)/Tabelle1!$AV$44)&gt;3.5,3.5*(Tabelle1!$AL58-Tabelle1!$AV$43)/ABS(Tabelle1!$AL58-Tabelle1!$AV$43)+4,(Tabelle1!$AL58-Tabelle1!$AV$43)/Tabelle1!$AV$44+4))</f>
        <v>#N/A</v>
      </c>
      <c r="F156" s="9">
        <v>1</v>
      </c>
      <c r="G156" s="9">
        <v>2</v>
      </c>
      <c r="H156" s="9">
        <v>3</v>
      </c>
      <c r="I156" s="9">
        <v>4</v>
      </c>
      <c r="J156" s="9">
        <v>5</v>
      </c>
      <c r="K156" s="9">
        <v>6</v>
      </c>
      <c r="L156" s="10">
        <v>7</v>
      </c>
    </row>
    <row r="157" spans="4:14" x14ac:dyDescent="0.2">
      <c r="D157" s="9">
        <v>11</v>
      </c>
      <c r="E157" s="9" t="e">
        <f>IF(Tabelle1!$AL59="",NA(),IF(ABS((Tabelle1!$AL59-Tabelle1!$AV$43)/Tabelle1!$AV$44)&gt;3.5,3.5*(Tabelle1!$AL59-Tabelle1!$AV$43)/ABS(Tabelle1!$AL59-Tabelle1!$AV$43)+4,(Tabelle1!$AL59-Tabelle1!$AV$43)/Tabelle1!$AV$44+4))</f>
        <v>#N/A</v>
      </c>
      <c r="F157" s="9">
        <v>1</v>
      </c>
      <c r="G157" s="9">
        <v>2</v>
      </c>
      <c r="H157" s="9">
        <v>3</v>
      </c>
      <c r="I157" s="9">
        <v>4</v>
      </c>
      <c r="J157" s="9">
        <v>5</v>
      </c>
      <c r="K157" s="9">
        <v>6</v>
      </c>
      <c r="L157" s="10">
        <v>7</v>
      </c>
    </row>
    <row r="158" spans="4:14" x14ac:dyDescent="0.2">
      <c r="D158" s="9">
        <v>12</v>
      </c>
      <c r="E158" s="9" t="e">
        <f>IF(Tabelle1!$AL60="",NA(),IF(ABS((Tabelle1!$AL60-Tabelle1!$AV$43)/Tabelle1!$AV$44)&gt;3.5,3.5*(Tabelle1!$AL60-Tabelle1!$AV$43)/ABS(Tabelle1!$AL60-Tabelle1!$AV$43)+4,(Tabelle1!$AL60-Tabelle1!$AV$43)/Tabelle1!$AV$44+4))</f>
        <v>#N/A</v>
      </c>
      <c r="F158" s="9">
        <v>1</v>
      </c>
      <c r="G158" s="9">
        <v>2</v>
      </c>
      <c r="H158" s="9">
        <v>3</v>
      </c>
      <c r="I158" s="9">
        <v>4</v>
      </c>
      <c r="J158" s="9">
        <v>5</v>
      </c>
      <c r="K158" s="9">
        <v>6</v>
      </c>
      <c r="L158" s="10">
        <v>7</v>
      </c>
    </row>
    <row r="159" spans="4:14" x14ac:dyDescent="0.2">
      <c r="D159" s="9">
        <v>13</v>
      </c>
      <c r="E159" s="9" t="e">
        <f>IF(Tabelle1!$AL61="",NA(),IF(ABS((Tabelle1!$AL61-Tabelle1!$AV$43)/Tabelle1!$AV$44)&gt;3.5,3.5*(Tabelle1!$AL61-Tabelle1!$AV$43)/ABS(Tabelle1!$AL61-Tabelle1!$AV$43)+4,(Tabelle1!$AL61-Tabelle1!$AV$43)/Tabelle1!$AV$44+4))</f>
        <v>#N/A</v>
      </c>
      <c r="F159" s="9">
        <v>1</v>
      </c>
      <c r="G159" s="9">
        <v>2</v>
      </c>
      <c r="H159" s="9">
        <v>3</v>
      </c>
      <c r="I159" s="9">
        <v>4</v>
      </c>
      <c r="J159" s="9">
        <v>5</v>
      </c>
      <c r="K159" s="9">
        <v>6</v>
      </c>
      <c r="L159" s="10">
        <v>7</v>
      </c>
    </row>
    <row r="160" spans="4:14" x14ac:dyDescent="0.2">
      <c r="D160" s="9">
        <v>14</v>
      </c>
      <c r="E160" s="9" t="e">
        <f>IF(Tabelle1!$AL62="",NA(),IF(ABS((Tabelle1!$AL62-Tabelle1!$AV$43)/Tabelle1!$AV$44)&gt;3.5,3.5*(Tabelle1!$AL62-Tabelle1!$AV$43)/ABS(Tabelle1!$AL62-Tabelle1!$AV$43)+4,(Tabelle1!$AL62-Tabelle1!$AV$43)/Tabelle1!$AV$44+4))</f>
        <v>#N/A</v>
      </c>
      <c r="F160" s="9">
        <v>1</v>
      </c>
      <c r="G160" s="9">
        <v>2</v>
      </c>
      <c r="H160" s="9">
        <v>3</v>
      </c>
      <c r="I160" s="9">
        <v>4</v>
      </c>
      <c r="J160" s="9">
        <v>5</v>
      </c>
      <c r="K160" s="9">
        <v>6</v>
      </c>
      <c r="L160" s="10">
        <v>7</v>
      </c>
    </row>
    <row r="161" spans="4:14" x14ac:dyDescent="0.2">
      <c r="D161" s="9">
        <v>15</v>
      </c>
      <c r="E161" s="9" t="e">
        <f>IF(Tabelle1!$AL63="",NA(),IF(ABS((Tabelle1!$AL63-Tabelle1!$AV$43)/Tabelle1!$AV$44)&gt;3.5,3.5*(Tabelle1!$AL63-Tabelle1!$AV$43)/ABS(Tabelle1!$AL63-Tabelle1!$AV$43)+4,(Tabelle1!$AL63-Tabelle1!$AV$43)/Tabelle1!$AV$44+4))</f>
        <v>#N/A</v>
      </c>
      <c r="F161" s="9">
        <v>1</v>
      </c>
      <c r="G161" s="9">
        <v>2</v>
      </c>
      <c r="H161" s="9">
        <v>3</v>
      </c>
      <c r="I161" s="9">
        <v>4</v>
      </c>
      <c r="J161" s="9">
        <v>5</v>
      </c>
      <c r="K161" s="9">
        <v>6</v>
      </c>
      <c r="L161" s="10">
        <v>7</v>
      </c>
    </row>
    <row r="162" spans="4:14" x14ac:dyDescent="0.2">
      <c r="D162" s="9">
        <v>16</v>
      </c>
      <c r="E162" s="9" t="e">
        <f>IF(Tabelle1!$AL64="",NA(),IF(ABS((Tabelle1!$AL64-Tabelle1!$AV$43)/Tabelle1!$AV$44)&gt;3.5,3.5*(Tabelle1!$AL64-Tabelle1!$AV$43)/ABS(Tabelle1!$AL64-Tabelle1!$AV$43)+4,(Tabelle1!$AL64-Tabelle1!$AV$43)/Tabelle1!$AV$44+4))</f>
        <v>#N/A</v>
      </c>
      <c r="F162" s="9">
        <v>1</v>
      </c>
      <c r="G162" s="9">
        <v>2</v>
      </c>
      <c r="H162" s="9">
        <v>3</v>
      </c>
      <c r="I162" s="9">
        <v>4</v>
      </c>
      <c r="J162" s="9">
        <v>5</v>
      </c>
      <c r="K162" s="9">
        <v>6</v>
      </c>
      <c r="L162" s="10">
        <v>7</v>
      </c>
    </row>
    <row r="163" spans="4:14" x14ac:dyDescent="0.2">
      <c r="D163" s="9">
        <v>17</v>
      </c>
      <c r="E163" s="9" t="e">
        <f>IF(Tabelle1!$AL65="",NA(),IF(ABS((Tabelle1!$AL65-Tabelle1!$AV$43)/Tabelle1!$AV$44)&gt;3.5,3.5*(Tabelle1!$AL65-Tabelle1!$AV$43)/ABS(Tabelle1!$AL65-Tabelle1!$AV$43)+4,(Tabelle1!$AL65-Tabelle1!$AV$43)/Tabelle1!$AV$44+4))</f>
        <v>#N/A</v>
      </c>
      <c r="F163" s="9">
        <v>1</v>
      </c>
      <c r="G163" s="9">
        <v>2</v>
      </c>
      <c r="H163" s="9">
        <v>3</v>
      </c>
      <c r="I163" s="9">
        <v>4</v>
      </c>
      <c r="J163" s="9">
        <v>5</v>
      </c>
      <c r="K163" s="9">
        <v>6</v>
      </c>
      <c r="L163" s="10">
        <v>7</v>
      </c>
    </row>
    <row r="164" spans="4:14" x14ac:dyDescent="0.2">
      <c r="D164" s="9">
        <v>18</v>
      </c>
      <c r="E164" s="9" t="e">
        <f>IF(Tabelle1!$AL66="",NA(),IF(ABS((Tabelle1!$AL66-Tabelle1!$AV$43)/Tabelle1!$AV$44)&gt;3.5,3.5*(Tabelle1!$AL66-Tabelle1!$AV$43)/ABS(Tabelle1!$AL66-Tabelle1!$AV$43)+4,(Tabelle1!$AL66-Tabelle1!$AV$43)/Tabelle1!$AV$44+4))</f>
        <v>#N/A</v>
      </c>
      <c r="F164" s="9">
        <v>1</v>
      </c>
      <c r="G164" s="9">
        <v>2</v>
      </c>
      <c r="H164" s="9">
        <v>3</v>
      </c>
      <c r="I164" s="9">
        <v>4</v>
      </c>
      <c r="J164" s="9">
        <v>5</v>
      </c>
      <c r="K164" s="9">
        <v>6</v>
      </c>
      <c r="L164" s="10">
        <v>7</v>
      </c>
    </row>
    <row r="165" spans="4:14" x14ac:dyDescent="0.2">
      <c r="D165" s="9">
        <v>19</v>
      </c>
      <c r="E165" s="9" t="e">
        <f>IF(Tabelle1!$AL67="",NA(),IF(ABS((Tabelle1!$AL67-Tabelle1!$AV$43)/Tabelle1!$AV$44)&gt;3.5,3.5*(Tabelle1!$AL67-Tabelle1!$AV$43)/ABS(Tabelle1!$AL67-Tabelle1!$AV$43)+4,(Tabelle1!$AL67-Tabelle1!$AV$43)/Tabelle1!$AV$44+4))</f>
        <v>#N/A</v>
      </c>
      <c r="F165" s="9">
        <v>1</v>
      </c>
      <c r="G165" s="9">
        <v>2</v>
      </c>
      <c r="H165" s="9">
        <v>3</v>
      </c>
      <c r="I165" s="9">
        <v>4</v>
      </c>
      <c r="J165" s="9">
        <v>5</v>
      </c>
      <c r="K165" s="9">
        <v>6</v>
      </c>
      <c r="L165" s="10">
        <v>7</v>
      </c>
    </row>
    <row r="166" spans="4:14" x14ac:dyDescent="0.2">
      <c r="D166" s="9">
        <v>20</v>
      </c>
      <c r="E166" s="9" t="e">
        <f>IF(Tabelle1!$AL68="",NA(),IF(ABS((Tabelle1!$AL68-Tabelle1!$AV$43)/Tabelle1!$AV$44)&gt;3.5,3.5*(Tabelle1!$AL68-Tabelle1!$AV$43)/ABS(Tabelle1!$AL68-Tabelle1!$AV$43)+4,(Tabelle1!$AL68-Tabelle1!$AV$43)/Tabelle1!$AV$44+4))</f>
        <v>#N/A</v>
      </c>
      <c r="F166" s="9">
        <v>1</v>
      </c>
      <c r="G166" s="9">
        <v>2</v>
      </c>
      <c r="H166" s="9">
        <v>3</v>
      </c>
      <c r="I166" s="9">
        <v>4</v>
      </c>
      <c r="J166" s="9">
        <v>5</v>
      </c>
      <c r="K166" s="9">
        <v>6</v>
      </c>
      <c r="L166" s="10">
        <v>7</v>
      </c>
    </row>
    <row r="167" spans="4:14" x14ac:dyDescent="0.2">
      <c r="D167" s="9">
        <v>21</v>
      </c>
      <c r="E167" s="9" t="e">
        <f>IF(Tabelle1!$AL69="",NA(),IF(ABS((Tabelle1!$AL69-Tabelle1!$AV$43)/Tabelle1!$AV$44)&gt;3.5,3.5*(Tabelle1!$AL69-Tabelle1!$AV$43)/ABS(Tabelle1!$AL69-Tabelle1!$AV$43)+4,(Tabelle1!$AL69-Tabelle1!$AV$43)/Tabelle1!$AV$44+4))</f>
        <v>#N/A</v>
      </c>
      <c r="F167" s="9">
        <v>1</v>
      </c>
      <c r="G167" s="9">
        <v>2</v>
      </c>
      <c r="H167" s="9">
        <v>3</v>
      </c>
      <c r="I167" s="9">
        <v>4</v>
      </c>
      <c r="J167" s="9">
        <v>5</v>
      </c>
      <c r="K167" s="9">
        <v>6</v>
      </c>
      <c r="L167" s="10">
        <v>7</v>
      </c>
    </row>
    <row r="168" spans="4:14" x14ac:dyDescent="0.2">
      <c r="D168" s="9">
        <v>22</v>
      </c>
      <c r="E168" s="9" t="e">
        <f>IF(Tabelle1!$AL70="",NA(),IF(ABS((Tabelle1!$AL70-Tabelle1!$AV$43)/Tabelle1!$AV$44)&gt;3.5,3.5*(Tabelle1!$AL70-Tabelle1!$AV$43)/ABS(Tabelle1!$AL70-Tabelle1!$AV$43)+4,(Tabelle1!$AL70-Tabelle1!$AV$43)/Tabelle1!$AV$44+4))</f>
        <v>#N/A</v>
      </c>
      <c r="F168" s="9">
        <v>1</v>
      </c>
      <c r="G168" s="9">
        <v>2</v>
      </c>
      <c r="H168" s="9">
        <v>3</v>
      </c>
      <c r="I168" s="9">
        <v>4</v>
      </c>
      <c r="J168" s="9">
        <v>5</v>
      </c>
      <c r="K168" s="9">
        <v>6</v>
      </c>
      <c r="L168" s="10">
        <v>7</v>
      </c>
    </row>
    <row r="169" spans="4:14" x14ac:dyDescent="0.2">
      <c r="D169" s="9">
        <v>23</v>
      </c>
      <c r="E169" s="9" t="e">
        <f>IF(Tabelle1!$AL71="",NA(),IF(ABS((Tabelle1!$AL71-Tabelle1!$AV$43)/Tabelle1!$AV$44)&gt;3.5,3.5*(Tabelle1!$AL71-Tabelle1!$AV$43)/ABS(Tabelle1!$AL71-Tabelle1!$AV$43)+4,(Tabelle1!$AL71-Tabelle1!$AV$43)/Tabelle1!$AV$44+4))</f>
        <v>#N/A</v>
      </c>
      <c r="F169" s="9">
        <v>1</v>
      </c>
      <c r="G169" s="9">
        <v>2</v>
      </c>
      <c r="H169" s="9">
        <v>3</v>
      </c>
      <c r="I169" s="9">
        <v>4</v>
      </c>
      <c r="J169" s="9">
        <v>5</v>
      </c>
      <c r="K169" s="9">
        <v>6</v>
      </c>
      <c r="L169" s="10">
        <v>7</v>
      </c>
    </row>
    <row r="170" spans="4:14" x14ac:dyDescent="0.2">
      <c r="D170" s="9">
        <v>24</v>
      </c>
      <c r="E170" s="9" t="e">
        <f>IF(Tabelle1!$AL72="",NA(),IF(ABS((Tabelle1!$AL72-Tabelle1!$AV$43)/Tabelle1!$AV$44)&gt;3.5,3.5*(Tabelle1!$AL72-Tabelle1!$AV$43)/ABS(Tabelle1!$AL72-Tabelle1!$AV$43)+4,(Tabelle1!$AL72-Tabelle1!$AV$43)/Tabelle1!$AV$44+4))</f>
        <v>#N/A</v>
      </c>
      <c r="F170" s="9">
        <v>1</v>
      </c>
      <c r="G170" s="9">
        <v>2</v>
      </c>
      <c r="H170" s="9">
        <v>3</v>
      </c>
      <c r="I170" s="9">
        <v>4</v>
      </c>
      <c r="J170" s="9">
        <v>5</v>
      </c>
      <c r="K170" s="9">
        <v>6</v>
      </c>
      <c r="L170" s="10">
        <v>7</v>
      </c>
    </row>
    <row r="171" spans="4:14" ht="13.5" thickBot="1" x14ac:dyDescent="0.25">
      <c r="D171" s="12">
        <v>25</v>
      </c>
      <c r="E171" s="9" t="e">
        <f>IF(Tabelle1!$AL73="",NA(),IF(ABS((Tabelle1!$AL73-Tabelle1!$AV$43)/Tabelle1!$AV$44)&gt;3.5,3.5*(Tabelle1!$AL73-Tabelle1!$AV$43)/ABS(Tabelle1!$AL73-Tabelle1!$AV$43)+4,(Tabelle1!$AL73-Tabelle1!$AV$43)/Tabelle1!$AV$44+4))</f>
        <v>#N/A</v>
      </c>
      <c r="F171" s="12">
        <v>1</v>
      </c>
      <c r="G171" s="12">
        <v>2</v>
      </c>
      <c r="H171" s="12">
        <v>3</v>
      </c>
      <c r="I171" s="12">
        <v>4</v>
      </c>
      <c r="J171" s="12">
        <v>5</v>
      </c>
      <c r="K171" s="12">
        <v>6</v>
      </c>
      <c r="L171" s="13">
        <v>7</v>
      </c>
    </row>
    <row r="172" spans="4:14" x14ac:dyDescent="0.2">
      <c r="D172" s="2"/>
      <c r="E172" s="2"/>
      <c r="F172" s="2"/>
      <c r="G172" s="2"/>
      <c r="H172" s="2"/>
      <c r="I172" s="2"/>
      <c r="J172" s="2"/>
      <c r="K172" s="2"/>
      <c r="L172" s="3"/>
      <c r="N172">
        <v>3.1</v>
      </c>
    </row>
    <row r="173" spans="4:14" x14ac:dyDescent="0.2">
      <c r="D173" s="5" t="s">
        <v>13</v>
      </c>
      <c r="E173" s="5" t="s">
        <v>21</v>
      </c>
      <c r="F173" s="6" t="s">
        <v>14</v>
      </c>
      <c r="G173" s="6" t="s">
        <v>15</v>
      </c>
      <c r="H173" s="6" t="s">
        <v>16</v>
      </c>
      <c r="I173" s="6" t="s">
        <v>17</v>
      </c>
      <c r="J173" s="6" t="s">
        <v>18</v>
      </c>
      <c r="K173" s="6" t="s">
        <v>19</v>
      </c>
      <c r="L173" s="7" t="s">
        <v>20</v>
      </c>
    </row>
    <row r="174" spans="4:14" x14ac:dyDescent="0.2">
      <c r="D174" s="5"/>
      <c r="E174" s="5"/>
      <c r="F174" s="5"/>
      <c r="G174" s="5"/>
      <c r="H174" s="5"/>
      <c r="I174" s="5"/>
      <c r="J174" s="5"/>
      <c r="K174" s="5"/>
      <c r="L174" s="8"/>
    </row>
    <row r="175" spans="4:14" x14ac:dyDescent="0.2">
      <c r="D175" s="9">
        <v>1</v>
      </c>
      <c r="E17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175" s="9">
        <v>1</v>
      </c>
      <c r="G175" s="9">
        <v>2</v>
      </c>
      <c r="H175" s="9">
        <v>3</v>
      </c>
      <c r="I175" s="9">
        <v>4</v>
      </c>
      <c r="J175" s="9">
        <v>5</v>
      </c>
      <c r="K175" s="9">
        <v>6</v>
      </c>
      <c r="L175" s="10">
        <v>7</v>
      </c>
    </row>
    <row r="176" spans="4:14" x14ac:dyDescent="0.2">
      <c r="D176" s="9">
        <v>2</v>
      </c>
      <c r="E17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176" s="9">
        <v>1</v>
      </c>
      <c r="G176" s="9">
        <v>2</v>
      </c>
      <c r="H176" s="9">
        <v>3</v>
      </c>
      <c r="I176" s="9">
        <v>4</v>
      </c>
      <c r="J176" s="9">
        <v>5</v>
      </c>
      <c r="K176" s="9">
        <v>6</v>
      </c>
      <c r="L176" s="10">
        <v>7</v>
      </c>
    </row>
    <row r="177" spans="4:12" x14ac:dyDescent="0.2">
      <c r="D177" s="9">
        <v>3</v>
      </c>
      <c r="E17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177" s="9">
        <v>1</v>
      </c>
      <c r="G177" s="9">
        <v>2</v>
      </c>
      <c r="H177" s="9">
        <v>3</v>
      </c>
      <c r="I177" s="9">
        <v>4</v>
      </c>
      <c r="J177" s="9">
        <v>5</v>
      </c>
      <c r="K177" s="9">
        <v>6</v>
      </c>
      <c r="L177" s="10">
        <v>7</v>
      </c>
    </row>
    <row r="178" spans="4:12" x14ac:dyDescent="0.2">
      <c r="D178" s="9">
        <v>4</v>
      </c>
      <c r="E17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178" s="9">
        <v>1</v>
      </c>
      <c r="G178" s="9">
        <v>2</v>
      </c>
      <c r="H178" s="9">
        <v>3</v>
      </c>
      <c r="I178" s="9">
        <v>4</v>
      </c>
      <c r="J178" s="9">
        <v>5</v>
      </c>
      <c r="K178" s="9">
        <v>6</v>
      </c>
      <c r="L178" s="10">
        <v>7</v>
      </c>
    </row>
    <row r="179" spans="4:12" x14ac:dyDescent="0.2">
      <c r="D179" s="9">
        <v>5</v>
      </c>
      <c r="E17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179" s="9">
        <v>1</v>
      </c>
      <c r="G179" s="9">
        <v>2</v>
      </c>
      <c r="H179" s="9">
        <v>3</v>
      </c>
      <c r="I179" s="9">
        <v>4</v>
      </c>
      <c r="J179" s="9">
        <v>5</v>
      </c>
      <c r="K179" s="9">
        <v>6</v>
      </c>
      <c r="L179" s="10">
        <v>7</v>
      </c>
    </row>
    <row r="180" spans="4:12" x14ac:dyDescent="0.2">
      <c r="D180" s="9">
        <v>6</v>
      </c>
      <c r="E18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180" s="9">
        <v>1</v>
      </c>
      <c r="G180" s="9">
        <v>2</v>
      </c>
      <c r="H180" s="9">
        <v>3</v>
      </c>
      <c r="I180" s="9">
        <v>4</v>
      </c>
      <c r="J180" s="9">
        <v>5</v>
      </c>
      <c r="K180" s="9">
        <v>6</v>
      </c>
      <c r="L180" s="10">
        <v>7</v>
      </c>
    </row>
    <row r="181" spans="4:12" x14ac:dyDescent="0.2">
      <c r="D181" s="9">
        <v>7</v>
      </c>
      <c r="E18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181" s="9">
        <v>1</v>
      </c>
      <c r="G181" s="9">
        <v>2</v>
      </c>
      <c r="H181" s="9">
        <v>3</v>
      </c>
      <c r="I181" s="9">
        <v>4</v>
      </c>
      <c r="J181" s="9">
        <v>5</v>
      </c>
      <c r="K181" s="9">
        <v>6</v>
      </c>
      <c r="L181" s="10">
        <v>7</v>
      </c>
    </row>
    <row r="182" spans="4:12" x14ac:dyDescent="0.2">
      <c r="D182" s="9">
        <v>8</v>
      </c>
      <c r="E18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182" s="9">
        <v>1</v>
      </c>
      <c r="G182" s="9">
        <v>2</v>
      </c>
      <c r="H182" s="9">
        <v>3</v>
      </c>
      <c r="I182" s="9">
        <v>4</v>
      </c>
      <c r="J182" s="9">
        <v>5</v>
      </c>
      <c r="K182" s="9">
        <v>6</v>
      </c>
      <c r="L182" s="10">
        <v>7</v>
      </c>
    </row>
    <row r="183" spans="4:12" x14ac:dyDescent="0.2">
      <c r="D183" s="9">
        <v>9</v>
      </c>
      <c r="E18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183" s="9">
        <v>1</v>
      </c>
      <c r="G183" s="9">
        <v>2</v>
      </c>
      <c r="H183" s="9">
        <v>3</v>
      </c>
      <c r="I183" s="9">
        <v>4</v>
      </c>
      <c r="J183" s="9">
        <v>5</v>
      </c>
      <c r="K183" s="9">
        <v>6</v>
      </c>
      <c r="L183" s="10">
        <v>7</v>
      </c>
    </row>
    <row r="184" spans="4:12" x14ac:dyDescent="0.2">
      <c r="D184" s="9">
        <v>10</v>
      </c>
      <c r="E18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184" s="9">
        <v>1</v>
      </c>
      <c r="G184" s="9">
        <v>2</v>
      </c>
      <c r="H184" s="9">
        <v>3</v>
      </c>
      <c r="I184" s="9">
        <v>4</v>
      </c>
      <c r="J184" s="9">
        <v>5</v>
      </c>
      <c r="K184" s="9">
        <v>6</v>
      </c>
      <c r="L184" s="10">
        <v>7</v>
      </c>
    </row>
    <row r="185" spans="4:12" x14ac:dyDescent="0.2">
      <c r="D185" s="9">
        <v>11</v>
      </c>
      <c r="E18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185" s="9">
        <v>1</v>
      </c>
      <c r="G185" s="9">
        <v>2</v>
      </c>
      <c r="H185" s="9">
        <v>3</v>
      </c>
      <c r="I185" s="9">
        <v>4</v>
      </c>
      <c r="J185" s="9">
        <v>5</v>
      </c>
      <c r="K185" s="9">
        <v>6</v>
      </c>
      <c r="L185" s="10">
        <v>7</v>
      </c>
    </row>
    <row r="186" spans="4:12" x14ac:dyDescent="0.2">
      <c r="D186" s="9">
        <v>12</v>
      </c>
      <c r="E18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186" s="9">
        <v>1</v>
      </c>
      <c r="G186" s="9">
        <v>2</v>
      </c>
      <c r="H186" s="9">
        <v>3</v>
      </c>
      <c r="I186" s="9">
        <v>4</v>
      </c>
      <c r="J186" s="9">
        <v>5</v>
      </c>
      <c r="K186" s="9">
        <v>6</v>
      </c>
      <c r="L186" s="10">
        <v>7</v>
      </c>
    </row>
    <row r="187" spans="4:12" x14ac:dyDescent="0.2">
      <c r="D187" s="9">
        <v>13</v>
      </c>
      <c r="E18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187" s="9">
        <v>1</v>
      </c>
      <c r="G187" s="9">
        <v>2</v>
      </c>
      <c r="H187" s="9">
        <v>3</v>
      </c>
      <c r="I187" s="9">
        <v>4</v>
      </c>
      <c r="J187" s="9">
        <v>5</v>
      </c>
      <c r="K187" s="9">
        <v>6</v>
      </c>
      <c r="L187" s="10">
        <v>7</v>
      </c>
    </row>
    <row r="188" spans="4:12" x14ac:dyDescent="0.2">
      <c r="D188" s="9">
        <v>14</v>
      </c>
      <c r="E18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188" s="9">
        <v>1</v>
      </c>
      <c r="G188" s="9">
        <v>2</v>
      </c>
      <c r="H188" s="9">
        <v>3</v>
      </c>
      <c r="I188" s="9">
        <v>4</v>
      </c>
      <c r="J188" s="9">
        <v>5</v>
      </c>
      <c r="K188" s="9">
        <v>6</v>
      </c>
      <c r="L188" s="10">
        <v>7</v>
      </c>
    </row>
    <row r="189" spans="4:12" x14ac:dyDescent="0.2">
      <c r="D189" s="9">
        <v>15</v>
      </c>
      <c r="E18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189" s="9">
        <v>1</v>
      </c>
      <c r="G189" s="9">
        <v>2</v>
      </c>
      <c r="H189" s="9">
        <v>3</v>
      </c>
      <c r="I189" s="9">
        <v>4</v>
      </c>
      <c r="J189" s="9">
        <v>5</v>
      </c>
      <c r="K189" s="9">
        <v>6</v>
      </c>
      <c r="L189" s="10">
        <v>7</v>
      </c>
    </row>
    <row r="190" spans="4:12" x14ac:dyDescent="0.2">
      <c r="D190" s="9">
        <v>16</v>
      </c>
      <c r="E19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190" s="9">
        <v>1</v>
      </c>
      <c r="G190" s="9">
        <v>2</v>
      </c>
      <c r="H190" s="9">
        <v>3</v>
      </c>
      <c r="I190" s="9">
        <v>4</v>
      </c>
      <c r="J190" s="9">
        <v>5</v>
      </c>
      <c r="K190" s="9">
        <v>6</v>
      </c>
      <c r="L190" s="10">
        <v>7</v>
      </c>
    </row>
    <row r="191" spans="4:12" x14ac:dyDescent="0.2">
      <c r="D191" s="9">
        <v>17</v>
      </c>
      <c r="E19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191" s="9">
        <v>1</v>
      </c>
      <c r="G191" s="9">
        <v>2</v>
      </c>
      <c r="H191" s="9">
        <v>3</v>
      </c>
      <c r="I191" s="9">
        <v>4</v>
      </c>
      <c r="J191" s="9">
        <v>5</v>
      </c>
      <c r="K191" s="9">
        <v>6</v>
      </c>
      <c r="L191" s="10">
        <v>7</v>
      </c>
    </row>
    <row r="192" spans="4:12" x14ac:dyDescent="0.2">
      <c r="D192" s="9">
        <v>18</v>
      </c>
      <c r="E19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192" s="9">
        <v>1</v>
      </c>
      <c r="G192" s="9">
        <v>2</v>
      </c>
      <c r="H192" s="9">
        <v>3</v>
      </c>
      <c r="I192" s="9">
        <v>4</v>
      </c>
      <c r="J192" s="9">
        <v>5</v>
      </c>
      <c r="K192" s="9">
        <v>6</v>
      </c>
      <c r="L192" s="10">
        <v>7</v>
      </c>
    </row>
    <row r="193" spans="4:14" x14ac:dyDescent="0.2">
      <c r="D193" s="9">
        <v>19</v>
      </c>
      <c r="E19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193" s="9">
        <v>1</v>
      </c>
      <c r="G193" s="9">
        <v>2</v>
      </c>
      <c r="H193" s="9">
        <v>3</v>
      </c>
      <c r="I193" s="9">
        <v>4</v>
      </c>
      <c r="J193" s="9">
        <v>5</v>
      </c>
      <c r="K193" s="9">
        <v>6</v>
      </c>
      <c r="L193" s="10">
        <v>7</v>
      </c>
    </row>
    <row r="194" spans="4:14" x14ac:dyDescent="0.2">
      <c r="D194" s="9">
        <v>20</v>
      </c>
      <c r="E19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194" s="9">
        <v>1</v>
      </c>
      <c r="G194" s="9">
        <v>2</v>
      </c>
      <c r="H194" s="9">
        <v>3</v>
      </c>
      <c r="I194" s="9">
        <v>4</v>
      </c>
      <c r="J194" s="9">
        <v>5</v>
      </c>
      <c r="K194" s="9">
        <v>6</v>
      </c>
      <c r="L194" s="10">
        <v>7</v>
      </c>
    </row>
    <row r="195" spans="4:14" x14ac:dyDescent="0.2">
      <c r="D195" s="9">
        <v>21</v>
      </c>
      <c r="E19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195" s="9">
        <v>1</v>
      </c>
      <c r="G195" s="9">
        <v>2</v>
      </c>
      <c r="H195" s="9">
        <v>3</v>
      </c>
      <c r="I195" s="9">
        <v>4</v>
      </c>
      <c r="J195" s="9">
        <v>5</v>
      </c>
      <c r="K195" s="9">
        <v>6</v>
      </c>
      <c r="L195" s="10">
        <v>7</v>
      </c>
    </row>
    <row r="196" spans="4:14" x14ac:dyDescent="0.2">
      <c r="D196" s="9">
        <v>22</v>
      </c>
      <c r="E19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196" s="9">
        <v>1</v>
      </c>
      <c r="G196" s="9">
        <v>2</v>
      </c>
      <c r="H196" s="9">
        <v>3</v>
      </c>
      <c r="I196" s="9">
        <v>4</v>
      </c>
      <c r="J196" s="9">
        <v>5</v>
      </c>
      <c r="K196" s="9">
        <v>6</v>
      </c>
      <c r="L196" s="10">
        <v>7</v>
      </c>
    </row>
    <row r="197" spans="4:14" x14ac:dyDescent="0.2">
      <c r="D197" s="9">
        <v>23</v>
      </c>
      <c r="E19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197" s="9">
        <v>1</v>
      </c>
      <c r="G197" s="9">
        <v>2</v>
      </c>
      <c r="H197" s="9">
        <v>3</v>
      </c>
      <c r="I197" s="9">
        <v>4</v>
      </c>
      <c r="J197" s="9">
        <v>5</v>
      </c>
      <c r="K197" s="9">
        <v>6</v>
      </c>
      <c r="L197" s="10">
        <v>7</v>
      </c>
    </row>
    <row r="198" spans="4:14" x14ac:dyDescent="0.2">
      <c r="D198" s="9">
        <v>24</v>
      </c>
      <c r="E19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198" s="9">
        <v>1</v>
      </c>
      <c r="G198" s="9">
        <v>2</v>
      </c>
      <c r="H198" s="9">
        <v>3</v>
      </c>
      <c r="I198" s="9">
        <v>4</v>
      </c>
      <c r="J198" s="9">
        <v>5</v>
      </c>
      <c r="K198" s="9">
        <v>6</v>
      </c>
      <c r="L198" s="10">
        <v>7</v>
      </c>
    </row>
    <row r="199" spans="4:14" ht="13.5" thickBot="1" x14ac:dyDescent="0.25">
      <c r="D199" s="12">
        <v>25</v>
      </c>
      <c r="E19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199" s="12">
        <v>1</v>
      </c>
      <c r="G199" s="12">
        <v>2</v>
      </c>
      <c r="H199" s="12">
        <v>3</v>
      </c>
      <c r="I199" s="12">
        <v>4</v>
      </c>
      <c r="J199" s="12">
        <v>5</v>
      </c>
      <c r="K199" s="12">
        <v>6</v>
      </c>
      <c r="L199" s="13">
        <v>7</v>
      </c>
    </row>
    <row r="200" spans="4:14" ht="13.5" thickBot="1" x14ac:dyDescent="0.25"/>
    <row r="201" spans="4:14" x14ac:dyDescent="0.2">
      <c r="D201" s="2" t="s">
        <v>13</v>
      </c>
      <c r="E201" s="2" t="s">
        <v>24</v>
      </c>
      <c r="F201" s="14" t="s">
        <v>14</v>
      </c>
      <c r="G201" s="14" t="s">
        <v>15</v>
      </c>
      <c r="H201" s="14" t="s">
        <v>16</v>
      </c>
      <c r="I201" s="14" t="s">
        <v>17</v>
      </c>
      <c r="J201" s="14" t="s">
        <v>18</v>
      </c>
      <c r="K201" s="14" t="s">
        <v>19</v>
      </c>
      <c r="L201" s="15" t="s">
        <v>20</v>
      </c>
      <c r="N201">
        <v>3.2</v>
      </c>
    </row>
    <row r="202" spans="4:14" x14ac:dyDescent="0.2">
      <c r="D202" s="5"/>
      <c r="E202" s="5"/>
      <c r="F202" s="5"/>
      <c r="G202" s="5"/>
      <c r="H202" s="5"/>
      <c r="I202" s="5"/>
      <c r="J202" s="5"/>
      <c r="K202" s="5"/>
      <c r="L202" s="8"/>
    </row>
    <row r="203" spans="4:14" x14ac:dyDescent="0.2">
      <c r="D203" s="9">
        <v>1</v>
      </c>
      <c r="E20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03" s="9">
        <v>1</v>
      </c>
      <c r="G203" s="9">
        <v>2</v>
      </c>
      <c r="H203" s="9">
        <v>3</v>
      </c>
      <c r="I203" s="9">
        <v>4</v>
      </c>
      <c r="J203" s="9">
        <v>5</v>
      </c>
      <c r="K203" s="9">
        <v>6</v>
      </c>
      <c r="L203" s="10">
        <v>7</v>
      </c>
    </row>
    <row r="204" spans="4:14" x14ac:dyDescent="0.2">
      <c r="D204" s="9">
        <v>2</v>
      </c>
      <c r="E20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04" s="9">
        <v>1</v>
      </c>
      <c r="G204" s="9">
        <v>2</v>
      </c>
      <c r="H204" s="9">
        <v>3</v>
      </c>
      <c r="I204" s="9">
        <v>4</v>
      </c>
      <c r="J204" s="9">
        <v>5</v>
      </c>
      <c r="K204" s="9">
        <v>6</v>
      </c>
      <c r="L204" s="10">
        <v>7</v>
      </c>
    </row>
    <row r="205" spans="4:14" x14ac:dyDescent="0.2">
      <c r="D205" s="9">
        <v>3</v>
      </c>
      <c r="E20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05" s="9">
        <v>1</v>
      </c>
      <c r="G205" s="9">
        <v>2</v>
      </c>
      <c r="H205" s="9">
        <v>3</v>
      </c>
      <c r="I205" s="9">
        <v>4</v>
      </c>
      <c r="J205" s="9">
        <v>5</v>
      </c>
      <c r="K205" s="9">
        <v>6</v>
      </c>
      <c r="L205" s="10">
        <v>7</v>
      </c>
    </row>
    <row r="206" spans="4:14" x14ac:dyDescent="0.2">
      <c r="D206" s="9">
        <v>4</v>
      </c>
      <c r="E20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06" s="9">
        <v>1</v>
      </c>
      <c r="G206" s="9">
        <v>2</v>
      </c>
      <c r="H206" s="9">
        <v>3</v>
      </c>
      <c r="I206" s="9">
        <v>4</v>
      </c>
      <c r="J206" s="9">
        <v>5</v>
      </c>
      <c r="K206" s="9">
        <v>6</v>
      </c>
      <c r="L206" s="10">
        <v>7</v>
      </c>
    </row>
    <row r="207" spans="4:14" x14ac:dyDescent="0.2">
      <c r="D207" s="9">
        <v>5</v>
      </c>
      <c r="E20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07" s="9">
        <v>1</v>
      </c>
      <c r="G207" s="9">
        <v>2</v>
      </c>
      <c r="H207" s="9">
        <v>3</v>
      </c>
      <c r="I207" s="9">
        <v>4</v>
      </c>
      <c r="J207" s="9">
        <v>5</v>
      </c>
      <c r="K207" s="9">
        <v>6</v>
      </c>
      <c r="L207" s="10">
        <v>7</v>
      </c>
    </row>
    <row r="208" spans="4:14" x14ac:dyDescent="0.2">
      <c r="D208" s="9">
        <v>6</v>
      </c>
      <c r="E20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08" s="9">
        <v>1</v>
      </c>
      <c r="G208" s="9">
        <v>2</v>
      </c>
      <c r="H208" s="9">
        <v>3</v>
      </c>
      <c r="I208" s="9">
        <v>4</v>
      </c>
      <c r="J208" s="9">
        <v>5</v>
      </c>
      <c r="K208" s="9">
        <v>6</v>
      </c>
      <c r="L208" s="10">
        <v>7</v>
      </c>
    </row>
    <row r="209" spans="4:12" x14ac:dyDescent="0.2">
      <c r="D209" s="9">
        <v>7</v>
      </c>
      <c r="E20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09" s="9">
        <v>1</v>
      </c>
      <c r="G209" s="9">
        <v>2</v>
      </c>
      <c r="H209" s="9">
        <v>3</v>
      </c>
      <c r="I209" s="9">
        <v>4</v>
      </c>
      <c r="J209" s="9">
        <v>5</v>
      </c>
      <c r="K209" s="9">
        <v>6</v>
      </c>
      <c r="L209" s="10">
        <v>7</v>
      </c>
    </row>
    <row r="210" spans="4:12" x14ac:dyDescent="0.2">
      <c r="D210" s="9">
        <v>8</v>
      </c>
      <c r="E21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10" s="9">
        <v>1</v>
      </c>
      <c r="G210" s="9">
        <v>2</v>
      </c>
      <c r="H210" s="9">
        <v>3</v>
      </c>
      <c r="I210" s="9">
        <v>4</v>
      </c>
      <c r="J210" s="9">
        <v>5</v>
      </c>
      <c r="K210" s="9">
        <v>6</v>
      </c>
      <c r="L210" s="10">
        <v>7</v>
      </c>
    </row>
    <row r="211" spans="4:12" x14ac:dyDescent="0.2">
      <c r="D211" s="9">
        <v>9</v>
      </c>
      <c r="E21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11" s="9">
        <v>1</v>
      </c>
      <c r="G211" s="9">
        <v>2</v>
      </c>
      <c r="H211" s="9">
        <v>3</v>
      </c>
      <c r="I211" s="9">
        <v>4</v>
      </c>
      <c r="J211" s="9">
        <v>5</v>
      </c>
      <c r="K211" s="9">
        <v>6</v>
      </c>
      <c r="L211" s="10">
        <v>7</v>
      </c>
    </row>
    <row r="212" spans="4:12" x14ac:dyDescent="0.2">
      <c r="D212" s="9">
        <v>10</v>
      </c>
      <c r="E21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12" s="9">
        <v>1</v>
      </c>
      <c r="G212" s="9">
        <v>2</v>
      </c>
      <c r="H212" s="9">
        <v>3</v>
      </c>
      <c r="I212" s="9">
        <v>4</v>
      </c>
      <c r="J212" s="9">
        <v>5</v>
      </c>
      <c r="K212" s="9">
        <v>6</v>
      </c>
      <c r="L212" s="10">
        <v>7</v>
      </c>
    </row>
    <row r="213" spans="4:12" x14ac:dyDescent="0.2">
      <c r="D213" s="9">
        <v>11</v>
      </c>
      <c r="E21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13" s="9">
        <v>1</v>
      </c>
      <c r="G213" s="9">
        <v>2</v>
      </c>
      <c r="H213" s="9">
        <v>3</v>
      </c>
      <c r="I213" s="9">
        <v>4</v>
      </c>
      <c r="J213" s="9">
        <v>5</v>
      </c>
      <c r="K213" s="9">
        <v>6</v>
      </c>
      <c r="L213" s="10">
        <v>7</v>
      </c>
    </row>
    <row r="214" spans="4:12" x14ac:dyDescent="0.2">
      <c r="D214" s="9">
        <v>12</v>
      </c>
      <c r="E21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14" s="9">
        <v>1</v>
      </c>
      <c r="G214" s="9">
        <v>2</v>
      </c>
      <c r="H214" s="9">
        <v>3</v>
      </c>
      <c r="I214" s="9">
        <v>4</v>
      </c>
      <c r="J214" s="9">
        <v>5</v>
      </c>
      <c r="K214" s="9">
        <v>6</v>
      </c>
      <c r="L214" s="10">
        <v>7</v>
      </c>
    </row>
    <row r="215" spans="4:12" x14ac:dyDescent="0.2">
      <c r="D215" s="9">
        <v>13</v>
      </c>
      <c r="E21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15" s="9">
        <v>1</v>
      </c>
      <c r="G215" s="9">
        <v>2</v>
      </c>
      <c r="H215" s="9">
        <v>3</v>
      </c>
      <c r="I215" s="9">
        <v>4</v>
      </c>
      <c r="J215" s="9">
        <v>5</v>
      </c>
      <c r="K215" s="9">
        <v>6</v>
      </c>
      <c r="L215" s="10">
        <v>7</v>
      </c>
    </row>
    <row r="216" spans="4:12" x14ac:dyDescent="0.2">
      <c r="D216" s="9">
        <v>14</v>
      </c>
      <c r="E21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16" s="9">
        <v>1</v>
      </c>
      <c r="G216" s="9">
        <v>2</v>
      </c>
      <c r="H216" s="9">
        <v>3</v>
      </c>
      <c r="I216" s="9">
        <v>4</v>
      </c>
      <c r="J216" s="9">
        <v>5</v>
      </c>
      <c r="K216" s="9">
        <v>6</v>
      </c>
      <c r="L216" s="10">
        <v>7</v>
      </c>
    </row>
    <row r="217" spans="4:12" x14ac:dyDescent="0.2">
      <c r="D217" s="9">
        <v>15</v>
      </c>
      <c r="E21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17" s="9">
        <v>1</v>
      </c>
      <c r="G217" s="9">
        <v>2</v>
      </c>
      <c r="H217" s="9">
        <v>3</v>
      </c>
      <c r="I217" s="9">
        <v>4</v>
      </c>
      <c r="J217" s="9">
        <v>5</v>
      </c>
      <c r="K217" s="9">
        <v>6</v>
      </c>
      <c r="L217" s="10">
        <v>7</v>
      </c>
    </row>
    <row r="218" spans="4:12" x14ac:dyDescent="0.2">
      <c r="D218" s="9">
        <v>16</v>
      </c>
      <c r="E21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18" s="9">
        <v>1</v>
      </c>
      <c r="G218" s="9">
        <v>2</v>
      </c>
      <c r="H218" s="9">
        <v>3</v>
      </c>
      <c r="I218" s="9">
        <v>4</v>
      </c>
      <c r="J218" s="9">
        <v>5</v>
      </c>
      <c r="K218" s="9">
        <v>6</v>
      </c>
      <c r="L218" s="10">
        <v>7</v>
      </c>
    </row>
    <row r="219" spans="4:12" x14ac:dyDescent="0.2">
      <c r="D219" s="9">
        <v>17</v>
      </c>
      <c r="E21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19" s="9">
        <v>1</v>
      </c>
      <c r="G219" s="9">
        <v>2</v>
      </c>
      <c r="H219" s="9">
        <v>3</v>
      </c>
      <c r="I219" s="9">
        <v>4</v>
      </c>
      <c r="J219" s="9">
        <v>5</v>
      </c>
      <c r="K219" s="9">
        <v>6</v>
      </c>
      <c r="L219" s="10">
        <v>7</v>
      </c>
    </row>
    <row r="220" spans="4:12" x14ac:dyDescent="0.2">
      <c r="D220" s="9">
        <v>18</v>
      </c>
      <c r="E22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20" s="9">
        <v>1</v>
      </c>
      <c r="G220" s="9">
        <v>2</v>
      </c>
      <c r="H220" s="9">
        <v>3</v>
      </c>
      <c r="I220" s="9">
        <v>4</v>
      </c>
      <c r="J220" s="9">
        <v>5</v>
      </c>
      <c r="K220" s="9">
        <v>6</v>
      </c>
      <c r="L220" s="10">
        <v>7</v>
      </c>
    </row>
    <row r="221" spans="4:12" x14ac:dyDescent="0.2">
      <c r="D221" s="9">
        <v>19</v>
      </c>
      <c r="E22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21" s="9">
        <v>1</v>
      </c>
      <c r="G221" s="9">
        <v>2</v>
      </c>
      <c r="H221" s="9">
        <v>3</v>
      </c>
      <c r="I221" s="9">
        <v>4</v>
      </c>
      <c r="J221" s="9">
        <v>5</v>
      </c>
      <c r="K221" s="9">
        <v>6</v>
      </c>
      <c r="L221" s="10">
        <v>7</v>
      </c>
    </row>
    <row r="222" spans="4:12" x14ac:dyDescent="0.2">
      <c r="D222" s="9">
        <v>20</v>
      </c>
      <c r="E22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22" s="9">
        <v>1</v>
      </c>
      <c r="G222" s="9">
        <v>2</v>
      </c>
      <c r="H222" s="9">
        <v>3</v>
      </c>
      <c r="I222" s="9">
        <v>4</v>
      </c>
      <c r="J222" s="9">
        <v>5</v>
      </c>
      <c r="K222" s="9">
        <v>6</v>
      </c>
      <c r="L222" s="10">
        <v>7</v>
      </c>
    </row>
    <row r="223" spans="4:12" x14ac:dyDescent="0.2">
      <c r="D223" s="9">
        <v>21</v>
      </c>
      <c r="E22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23" s="9">
        <v>1</v>
      </c>
      <c r="G223" s="9">
        <v>2</v>
      </c>
      <c r="H223" s="9">
        <v>3</v>
      </c>
      <c r="I223" s="9">
        <v>4</v>
      </c>
      <c r="J223" s="9">
        <v>5</v>
      </c>
      <c r="K223" s="9">
        <v>6</v>
      </c>
      <c r="L223" s="10">
        <v>7</v>
      </c>
    </row>
    <row r="224" spans="4:12" x14ac:dyDescent="0.2">
      <c r="D224" s="9">
        <v>22</v>
      </c>
      <c r="E22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24" s="9">
        <v>1</v>
      </c>
      <c r="G224" s="9">
        <v>2</v>
      </c>
      <c r="H224" s="9">
        <v>3</v>
      </c>
      <c r="I224" s="9">
        <v>4</v>
      </c>
      <c r="J224" s="9">
        <v>5</v>
      </c>
      <c r="K224" s="9">
        <v>6</v>
      </c>
      <c r="L224" s="10">
        <v>7</v>
      </c>
    </row>
    <row r="225" spans="4:14" x14ac:dyDescent="0.2">
      <c r="D225" s="9">
        <v>23</v>
      </c>
      <c r="E22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25" s="9">
        <v>1</v>
      </c>
      <c r="G225" s="9">
        <v>2</v>
      </c>
      <c r="H225" s="9">
        <v>3</v>
      </c>
      <c r="I225" s="9">
        <v>4</v>
      </c>
      <c r="J225" s="9">
        <v>5</v>
      </c>
      <c r="K225" s="9">
        <v>6</v>
      </c>
      <c r="L225" s="10">
        <v>7</v>
      </c>
    </row>
    <row r="226" spans="4:14" x14ac:dyDescent="0.2">
      <c r="D226" s="9">
        <v>24</v>
      </c>
      <c r="E22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26" s="9">
        <v>1</v>
      </c>
      <c r="G226" s="9">
        <v>2</v>
      </c>
      <c r="H226" s="9">
        <v>3</v>
      </c>
      <c r="I226" s="9">
        <v>4</v>
      </c>
      <c r="J226" s="9">
        <v>5</v>
      </c>
      <c r="K226" s="9">
        <v>6</v>
      </c>
      <c r="L226" s="10">
        <v>7</v>
      </c>
    </row>
    <row r="227" spans="4:14" ht="13.5" thickBot="1" x14ac:dyDescent="0.25">
      <c r="D227" s="12">
        <v>25</v>
      </c>
      <c r="E22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27" s="12">
        <v>1</v>
      </c>
      <c r="G227" s="12">
        <v>2</v>
      </c>
      <c r="H227" s="12">
        <v>3</v>
      </c>
      <c r="I227" s="12">
        <v>4</v>
      </c>
      <c r="J227" s="12">
        <v>5</v>
      </c>
      <c r="K227" s="12">
        <v>6</v>
      </c>
      <c r="L227" s="13">
        <v>7</v>
      </c>
    </row>
    <row r="228" spans="4:14" ht="13.5" thickBot="1" x14ac:dyDescent="0.25"/>
    <row r="229" spans="4:14" x14ac:dyDescent="0.2">
      <c r="D229" s="2" t="s">
        <v>13</v>
      </c>
      <c r="E229" s="2" t="s">
        <v>24</v>
      </c>
      <c r="F229" s="14" t="s">
        <v>14</v>
      </c>
      <c r="G229" s="14" t="s">
        <v>15</v>
      </c>
      <c r="H229" s="14" t="s">
        <v>16</v>
      </c>
      <c r="I229" s="14" t="s">
        <v>17</v>
      </c>
      <c r="J229" s="14" t="s">
        <v>18</v>
      </c>
      <c r="K229" s="14" t="s">
        <v>19</v>
      </c>
      <c r="L229" s="15" t="s">
        <v>20</v>
      </c>
      <c r="N229">
        <v>3.3</v>
      </c>
    </row>
    <row r="230" spans="4:14" x14ac:dyDescent="0.2">
      <c r="D230" s="5"/>
      <c r="E230" s="5"/>
      <c r="F230" s="5"/>
      <c r="G230" s="5"/>
      <c r="H230" s="5"/>
      <c r="I230" s="5"/>
      <c r="J230" s="5"/>
      <c r="K230" s="5"/>
      <c r="L230" s="8"/>
    </row>
    <row r="231" spans="4:14" x14ac:dyDescent="0.2">
      <c r="D231" s="9">
        <v>1</v>
      </c>
      <c r="E23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31" s="9">
        <v>1</v>
      </c>
      <c r="G231" s="9">
        <v>2</v>
      </c>
      <c r="H231" s="9">
        <v>3</v>
      </c>
      <c r="I231" s="9">
        <v>4</v>
      </c>
      <c r="J231" s="9">
        <v>5</v>
      </c>
      <c r="K231" s="9">
        <v>6</v>
      </c>
      <c r="L231" s="10">
        <v>7</v>
      </c>
    </row>
    <row r="232" spans="4:14" x14ac:dyDescent="0.2">
      <c r="D232" s="9">
        <v>2</v>
      </c>
      <c r="E23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32" s="9">
        <v>1</v>
      </c>
      <c r="G232" s="9">
        <v>2</v>
      </c>
      <c r="H232" s="9">
        <v>3</v>
      </c>
      <c r="I232" s="9">
        <v>4</v>
      </c>
      <c r="J232" s="9">
        <v>5</v>
      </c>
      <c r="K232" s="9">
        <v>6</v>
      </c>
      <c r="L232" s="10">
        <v>7</v>
      </c>
    </row>
    <row r="233" spans="4:14" x14ac:dyDescent="0.2">
      <c r="D233" s="9">
        <v>3</v>
      </c>
      <c r="E23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33" s="9">
        <v>1</v>
      </c>
      <c r="G233" s="9">
        <v>2</v>
      </c>
      <c r="H233" s="9">
        <v>3</v>
      </c>
      <c r="I233" s="9">
        <v>4</v>
      </c>
      <c r="J233" s="9">
        <v>5</v>
      </c>
      <c r="K233" s="9">
        <v>6</v>
      </c>
      <c r="L233" s="10">
        <v>7</v>
      </c>
    </row>
    <row r="234" spans="4:14" x14ac:dyDescent="0.2">
      <c r="D234" s="9">
        <v>4</v>
      </c>
      <c r="E23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34" s="9">
        <v>1</v>
      </c>
      <c r="G234" s="9">
        <v>2</v>
      </c>
      <c r="H234" s="9">
        <v>3</v>
      </c>
      <c r="I234" s="9">
        <v>4</v>
      </c>
      <c r="J234" s="9">
        <v>5</v>
      </c>
      <c r="K234" s="9">
        <v>6</v>
      </c>
      <c r="L234" s="10">
        <v>7</v>
      </c>
    </row>
    <row r="235" spans="4:14" x14ac:dyDescent="0.2">
      <c r="D235" s="9">
        <v>5</v>
      </c>
      <c r="E23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35" s="9">
        <v>1</v>
      </c>
      <c r="G235" s="9">
        <v>2</v>
      </c>
      <c r="H235" s="9">
        <v>3</v>
      </c>
      <c r="I235" s="9">
        <v>4</v>
      </c>
      <c r="J235" s="9">
        <v>5</v>
      </c>
      <c r="K235" s="9">
        <v>6</v>
      </c>
      <c r="L235" s="10">
        <v>7</v>
      </c>
    </row>
    <row r="236" spans="4:14" x14ac:dyDescent="0.2">
      <c r="D236" s="9">
        <v>6</v>
      </c>
      <c r="E23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36" s="9">
        <v>1</v>
      </c>
      <c r="G236" s="9">
        <v>2</v>
      </c>
      <c r="H236" s="9">
        <v>3</v>
      </c>
      <c r="I236" s="9">
        <v>4</v>
      </c>
      <c r="J236" s="9">
        <v>5</v>
      </c>
      <c r="K236" s="9">
        <v>6</v>
      </c>
      <c r="L236" s="10">
        <v>7</v>
      </c>
    </row>
    <row r="237" spans="4:14" x14ac:dyDescent="0.2">
      <c r="D237" s="9">
        <v>7</v>
      </c>
      <c r="E23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37" s="9">
        <v>1</v>
      </c>
      <c r="G237" s="9">
        <v>2</v>
      </c>
      <c r="H237" s="9">
        <v>3</v>
      </c>
      <c r="I237" s="9">
        <v>4</v>
      </c>
      <c r="J237" s="9">
        <v>5</v>
      </c>
      <c r="K237" s="9">
        <v>6</v>
      </c>
      <c r="L237" s="10">
        <v>7</v>
      </c>
    </row>
    <row r="238" spans="4:14" x14ac:dyDescent="0.2">
      <c r="D238" s="9">
        <v>8</v>
      </c>
      <c r="E23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38" s="9">
        <v>1</v>
      </c>
      <c r="G238" s="9">
        <v>2</v>
      </c>
      <c r="H238" s="9">
        <v>3</v>
      </c>
      <c r="I238" s="9">
        <v>4</v>
      </c>
      <c r="J238" s="9">
        <v>5</v>
      </c>
      <c r="K238" s="9">
        <v>6</v>
      </c>
      <c r="L238" s="10">
        <v>7</v>
      </c>
    </row>
    <row r="239" spans="4:14" x14ac:dyDescent="0.2">
      <c r="D239" s="9">
        <v>9</v>
      </c>
      <c r="E23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39" s="9">
        <v>1</v>
      </c>
      <c r="G239" s="9">
        <v>2</v>
      </c>
      <c r="H239" s="9">
        <v>3</v>
      </c>
      <c r="I239" s="9">
        <v>4</v>
      </c>
      <c r="J239" s="9">
        <v>5</v>
      </c>
      <c r="K239" s="9">
        <v>6</v>
      </c>
      <c r="L239" s="10">
        <v>7</v>
      </c>
    </row>
    <row r="240" spans="4:14" x14ac:dyDescent="0.2">
      <c r="D240" s="9">
        <v>10</v>
      </c>
      <c r="E24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40" s="9">
        <v>1</v>
      </c>
      <c r="G240" s="9">
        <v>2</v>
      </c>
      <c r="H240" s="9">
        <v>3</v>
      </c>
      <c r="I240" s="9">
        <v>4</v>
      </c>
      <c r="J240" s="9">
        <v>5</v>
      </c>
      <c r="K240" s="9">
        <v>6</v>
      </c>
      <c r="L240" s="10">
        <v>7</v>
      </c>
    </row>
    <row r="241" spans="4:14" x14ac:dyDescent="0.2">
      <c r="D241" s="9">
        <v>11</v>
      </c>
      <c r="E24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41" s="9">
        <v>1</v>
      </c>
      <c r="G241" s="9">
        <v>2</v>
      </c>
      <c r="H241" s="9">
        <v>3</v>
      </c>
      <c r="I241" s="9">
        <v>4</v>
      </c>
      <c r="J241" s="9">
        <v>5</v>
      </c>
      <c r="K241" s="9">
        <v>6</v>
      </c>
      <c r="L241" s="10">
        <v>7</v>
      </c>
    </row>
    <row r="242" spans="4:14" x14ac:dyDescent="0.2">
      <c r="D242" s="9">
        <v>12</v>
      </c>
      <c r="E24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42" s="9">
        <v>1</v>
      </c>
      <c r="G242" s="9">
        <v>2</v>
      </c>
      <c r="H242" s="9">
        <v>3</v>
      </c>
      <c r="I242" s="9">
        <v>4</v>
      </c>
      <c r="J242" s="9">
        <v>5</v>
      </c>
      <c r="K242" s="9">
        <v>6</v>
      </c>
      <c r="L242" s="10">
        <v>7</v>
      </c>
    </row>
    <row r="243" spans="4:14" x14ac:dyDescent="0.2">
      <c r="D243" s="9">
        <v>13</v>
      </c>
      <c r="E24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43" s="9">
        <v>1</v>
      </c>
      <c r="G243" s="9">
        <v>2</v>
      </c>
      <c r="H243" s="9">
        <v>3</v>
      </c>
      <c r="I243" s="9">
        <v>4</v>
      </c>
      <c r="J243" s="9">
        <v>5</v>
      </c>
      <c r="K243" s="9">
        <v>6</v>
      </c>
      <c r="L243" s="10">
        <v>7</v>
      </c>
    </row>
    <row r="244" spans="4:14" x14ac:dyDescent="0.2">
      <c r="D244" s="9">
        <v>14</v>
      </c>
      <c r="E24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44" s="9">
        <v>1</v>
      </c>
      <c r="G244" s="9">
        <v>2</v>
      </c>
      <c r="H244" s="9">
        <v>3</v>
      </c>
      <c r="I244" s="9">
        <v>4</v>
      </c>
      <c r="J244" s="9">
        <v>5</v>
      </c>
      <c r="K244" s="9">
        <v>6</v>
      </c>
      <c r="L244" s="10">
        <v>7</v>
      </c>
    </row>
    <row r="245" spans="4:14" x14ac:dyDescent="0.2">
      <c r="D245" s="9">
        <v>15</v>
      </c>
      <c r="E24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45" s="9">
        <v>1</v>
      </c>
      <c r="G245" s="9">
        <v>2</v>
      </c>
      <c r="H245" s="9">
        <v>3</v>
      </c>
      <c r="I245" s="9">
        <v>4</v>
      </c>
      <c r="J245" s="9">
        <v>5</v>
      </c>
      <c r="K245" s="9">
        <v>6</v>
      </c>
      <c r="L245" s="10">
        <v>7</v>
      </c>
    </row>
    <row r="246" spans="4:14" x14ac:dyDescent="0.2">
      <c r="D246" s="9">
        <v>16</v>
      </c>
      <c r="E24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46" s="9">
        <v>1</v>
      </c>
      <c r="G246" s="9">
        <v>2</v>
      </c>
      <c r="H246" s="9">
        <v>3</v>
      </c>
      <c r="I246" s="9">
        <v>4</v>
      </c>
      <c r="J246" s="9">
        <v>5</v>
      </c>
      <c r="K246" s="9">
        <v>6</v>
      </c>
      <c r="L246" s="10">
        <v>7</v>
      </c>
    </row>
    <row r="247" spans="4:14" x14ac:dyDescent="0.2">
      <c r="D247" s="9">
        <v>17</v>
      </c>
      <c r="E24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47" s="9">
        <v>1</v>
      </c>
      <c r="G247" s="9">
        <v>2</v>
      </c>
      <c r="H247" s="9">
        <v>3</v>
      </c>
      <c r="I247" s="9">
        <v>4</v>
      </c>
      <c r="J247" s="9">
        <v>5</v>
      </c>
      <c r="K247" s="9">
        <v>6</v>
      </c>
      <c r="L247" s="10">
        <v>7</v>
      </c>
    </row>
    <row r="248" spans="4:14" x14ac:dyDescent="0.2">
      <c r="D248" s="9">
        <v>18</v>
      </c>
      <c r="E24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48" s="9">
        <v>1</v>
      </c>
      <c r="G248" s="9">
        <v>2</v>
      </c>
      <c r="H248" s="9">
        <v>3</v>
      </c>
      <c r="I248" s="9">
        <v>4</v>
      </c>
      <c r="J248" s="9">
        <v>5</v>
      </c>
      <c r="K248" s="9">
        <v>6</v>
      </c>
      <c r="L248" s="10">
        <v>7</v>
      </c>
    </row>
    <row r="249" spans="4:14" x14ac:dyDescent="0.2">
      <c r="D249" s="9">
        <v>19</v>
      </c>
      <c r="E24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49" s="9">
        <v>1</v>
      </c>
      <c r="G249" s="9">
        <v>2</v>
      </c>
      <c r="H249" s="9">
        <v>3</v>
      </c>
      <c r="I249" s="9">
        <v>4</v>
      </c>
      <c r="J249" s="9">
        <v>5</v>
      </c>
      <c r="K249" s="9">
        <v>6</v>
      </c>
      <c r="L249" s="10">
        <v>7</v>
      </c>
    </row>
    <row r="250" spans="4:14" x14ac:dyDescent="0.2">
      <c r="D250" s="9">
        <v>20</v>
      </c>
      <c r="E25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50" s="9">
        <v>1</v>
      </c>
      <c r="G250" s="9">
        <v>2</v>
      </c>
      <c r="H250" s="9">
        <v>3</v>
      </c>
      <c r="I250" s="9">
        <v>4</v>
      </c>
      <c r="J250" s="9">
        <v>5</v>
      </c>
      <c r="K250" s="9">
        <v>6</v>
      </c>
      <c r="L250" s="10">
        <v>7</v>
      </c>
    </row>
    <row r="251" spans="4:14" x14ac:dyDescent="0.2">
      <c r="D251" s="9">
        <v>21</v>
      </c>
      <c r="E25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51" s="9">
        <v>1</v>
      </c>
      <c r="G251" s="9">
        <v>2</v>
      </c>
      <c r="H251" s="9">
        <v>3</v>
      </c>
      <c r="I251" s="9">
        <v>4</v>
      </c>
      <c r="J251" s="9">
        <v>5</v>
      </c>
      <c r="K251" s="9">
        <v>6</v>
      </c>
      <c r="L251" s="10">
        <v>7</v>
      </c>
    </row>
    <row r="252" spans="4:14" x14ac:dyDescent="0.2">
      <c r="D252" s="9">
        <v>22</v>
      </c>
      <c r="E25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52" s="9">
        <v>1</v>
      </c>
      <c r="G252" s="9">
        <v>2</v>
      </c>
      <c r="H252" s="9">
        <v>3</v>
      </c>
      <c r="I252" s="9">
        <v>4</v>
      </c>
      <c r="J252" s="9">
        <v>5</v>
      </c>
      <c r="K252" s="9">
        <v>6</v>
      </c>
      <c r="L252" s="10">
        <v>7</v>
      </c>
    </row>
    <row r="253" spans="4:14" x14ac:dyDescent="0.2">
      <c r="D253" s="9">
        <v>23</v>
      </c>
      <c r="E25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53" s="9">
        <v>1</v>
      </c>
      <c r="G253" s="9">
        <v>2</v>
      </c>
      <c r="H253" s="9">
        <v>3</v>
      </c>
      <c r="I253" s="9">
        <v>4</v>
      </c>
      <c r="J253" s="9">
        <v>5</v>
      </c>
      <c r="K253" s="9">
        <v>6</v>
      </c>
      <c r="L253" s="10">
        <v>7</v>
      </c>
    </row>
    <row r="254" spans="4:14" x14ac:dyDescent="0.2">
      <c r="D254" s="9">
        <v>24</v>
      </c>
      <c r="E25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54" s="9">
        <v>1</v>
      </c>
      <c r="G254" s="9">
        <v>2</v>
      </c>
      <c r="H254" s="9">
        <v>3</v>
      </c>
      <c r="I254" s="9">
        <v>4</v>
      </c>
      <c r="J254" s="9">
        <v>5</v>
      </c>
      <c r="K254" s="9">
        <v>6</v>
      </c>
      <c r="L254" s="10">
        <v>7</v>
      </c>
    </row>
    <row r="255" spans="4:14" ht="13.5" thickBot="1" x14ac:dyDescent="0.25">
      <c r="D255" s="12">
        <v>25</v>
      </c>
      <c r="E25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55" s="12">
        <v>1</v>
      </c>
      <c r="G255" s="12">
        <v>2</v>
      </c>
      <c r="H255" s="12">
        <v>3</v>
      </c>
      <c r="I255" s="12">
        <v>4</v>
      </c>
      <c r="J255" s="12">
        <v>5</v>
      </c>
      <c r="K255" s="12">
        <v>6</v>
      </c>
      <c r="L255" s="13">
        <v>7</v>
      </c>
    </row>
    <row r="256" spans="4:14" x14ac:dyDescent="0.2">
      <c r="D256" s="2"/>
      <c r="E256" s="2"/>
      <c r="F256" s="2"/>
      <c r="G256" s="2"/>
      <c r="H256" s="2"/>
      <c r="I256" s="2"/>
      <c r="J256" s="2"/>
      <c r="K256" s="2"/>
      <c r="L256" s="3"/>
      <c r="N256">
        <v>4.0999999999999996</v>
      </c>
    </row>
    <row r="257" spans="4:12" x14ac:dyDescent="0.2">
      <c r="D257" s="5" t="s">
        <v>13</v>
      </c>
      <c r="E257" s="5" t="s">
        <v>21</v>
      </c>
      <c r="F257" s="6" t="s">
        <v>14</v>
      </c>
      <c r="G257" s="6" t="s">
        <v>15</v>
      </c>
      <c r="H257" s="6" t="s">
        <v>16</v>
      </c>
      <c r="I257" s="6" t="s">
        <v>17</v>
      </c>
      <c r="J257" s="6" t="s">
        <v>18</v>
      </c>
      <c r="K257" s="6" t="s">
        <v>19</v>
      </c>
      <c r="L257" s="7" t="s">
        <v>20</v>
      </c>
    </row>
    <row r="258" spans="4:12" x14ac:dyDescent="0.2">
      <c r="D258" s="5"/>
      <c r="E258" s="5"/>
      <c r="F258" s="5"/>
      <c r="G258" s="5"/>
      <c r="H258" s="5"/>
      <c r="I258" s="5"/>
      <c r="J258" s="5"/>
      <c r="K258" s="5"/>
      <c r="L258" s="8"/>
    </row>
    <row r="259" spans="4:12" x14ac:dyDescent="0.2">
      <c r="D259" s="9">
        <v>1</v>
      </c>
      <c r="E25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59" s="9">
        <v>1</v>
      </c>
      <c r="G259" s="9">
        <v>2</v>
      </c>
      <c r="H259" s="9">
        <v>3</v>
      </c>
      <c r="I259" s="9">
        <v>4</v>
      </c>
      <c r="J259" s="9">
        <v>5</v>
      </c>
      <c r="K259" s="9">
        <v>6</v>
      </c>
      <c r="L259" s="10">
        <v>7</v>
      </c>
    </row>
    <row r="260" spans="4:12" x14ac:dyDescent="0.2">
      <c r="D260" s="9">
        <v>2</v>
      </c>
      <c r="E26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60" s="9">
        <v>1</v>
      </c>
      <c r="G260" s="9">
        <v>2</v>
      </c>
      <c r="H260" s="9">
        <v>3</v>
      </c>
      <c r="I260" s="9">
        <v>4</v>
      </c>
      <c r="J260" s="9">
        <v>5</v>
      </c>
      <c r="K260" s="9">
        <v>6</v>
      </c>
      <c r="L260" s="10">
        <v>7</v>
      </c>
    </row>
    <row r="261" spans="4:12" x14ac:dyDescent="0.2">
      <c r="D261" s="9">
        <v>3</v>
      </c>
      <c r="E26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61" s="9">
        <v>1</v>
      </c>
      <c r="G261" s="9">
        <v>2</v>
      </c>
      <c r="H261" s="9">
        <v>3</v>
      </c>
      <c r="I261" s="9">
        <v>4</v>
      </c>
      <c r="J261" s="9">
        <v>5</v>
      </c>
      <c r="K261" s="9">
        <v>6</v>
      </c>
      <c r="L261" s="10">
        <v>7</v>
      </c>
    </row>
    <row r="262" spans="4:12" x14ac:dyDescent="0.2">
      <c r="D262" s="9">
        <v>4</v>
      </c>
      <c r="E26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62" s="9">
        <v>1</v>
      </c>
      <c r="G262" s="9">
        <v>2</v>
      </c>
      <c r="H262" s="9">
        <v>3</v>
      </c>
      <c r="I262" s="9">
        <v>4</v>
      </c>
      <c r="J262" s="9">
        <v>5</v>
      </c>
      <c r="K262" s="9">
        <v>6</v>
      </c>
      <c r="L262" s="10">
        <v>7</v>
      </c>
    </row>
    <row r="263" spans="4:12" x14ac:dyDescent="0.2">
      <c r="D263" s="9">
        <v>5</v>
      </c>
      <c r="E26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63" s="9">
        <v>1</v>
      </c>
      <c r="G263" s="9">
        <v>2</v>
      </c>
      <c r="H263" s="9">
        <v>3</v>
      </c>
      <c r="I263" s="9">
        <v>4</v>
      </c>
      <c r="J263" s="9">
        <v>5</v>
      </c>
      <c r="K263" s="9">
        <v>6</v>
      </c>
      <c r="L263" s="10">
        <v>7</v>
      </c>
    </row>
    <row r="264" spans="4:12" x14ac:dyDescent="0.2">
      <c r="D264" s="9">
        <v>6</v>
      </c>
      <c r="E26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64" s="9">
        <v>1</v>
      </c>
      <c r="G264" s="9">
        <v>2</v>
      </c>
      <c r="H264" s="9">
        <v>3</v>
      </c>
      <c r="I264" s="9">
        <v>4</v>
      </c>
      <c r="J264" s="9">
        <v>5</v>
      </c>
      <c r="K264" s="9">
        <v>6</v>
      </c>
      <c r="L264" s="10">
        <v>7</v>
      </c>
    </row>
    <row r="265" spans="4:12" x14ac:dyDescent="0.2">
      <c r="D265" s="9">
        <v>7</v>
      </c>
      <c r="E26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65" s="9">
        <v>1</v>
      </c>
      <c r="G265" s="9">
        <v>2</v>
      </c>
      <c r="H265" s="9">
        <v>3</v>
      </c>
      <c r="I265" s="9">
        <v>4</v>
      </c>
      <c r="J265" s="9">
        <v>5</v>
      </c>
      <c r="K265" s="9">
        <v>6</v>
      </c>
      <c r="L265" s="10">
        <v>7</v>
      </c>
    </row>
    <row r="266" spans="4:12" x14ac:dyDescent="0.2">
      <c r="D266" s="9">
        <v>8</v>
      </c>
      <c r="E26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66" s="9">
        <v>1</v>
      </c>
      <c r="G266" s="9">
        <v>2</v>
      </c>
      <c r="H266" s="9">
        <v>3</v>
      </c>
      <c r="I266" s="9">
        <v>4</v>
      </c>
      <c r="J266" s="9">
        <v>5</v>
      </c>
      <c r="K266" s="9">
        <v>6</v>
      </c>
      <c r="L266" s="10">
        <v>7</v>
      </c>
    </row>
    <row r="267" spans="4:12" x14ac:dyDescent="0.2">
      <c r="D267" s="9">
        <v>9</v>
      </c>
      <c r="E26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67" s="9">
        <v>1</v>
      </c>
      <c r="G267" s="9">
        <v>2</v>
      </c>
      <c r="H267" s="9">
        <v>3</v>
      </c>
      <c r="I267" s="9">
        <v>4</v>
      </c>
      <c r="J267" s="9">
        <v>5</v>
      </c>
      <c r="K267" s="9">
        <v>6</v>
      </c>
      <c r="L267" s="10">
        <v>7</v>
      </c>
    </row>
    <row r="268" spans="4:12" x14ac:dyDescent="0.2">
      <c r="D268" s="9">
        <v>10</v>
      </c>
      <c r="E26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68" s="9">
        <v>1</v>
      </c>
      <c r="G268" s="9">
        <v>2</v>
      </c>
      <c r="H268" s="9">
        <v>3</v>
      </c>
      <c r="I268" s="9">
        <v>4</v>
      </c>
      <c r="J268" s="9">
        <v>5</v>
      </c>
      <c r="K268" s="9">
        <v>6</v>
      </c>
      <c r="L268" s="10">
        <v>7</v>
      </c>
    </row>
    <row r="269" spans="4:12" x14ac:dyDescent="0.2">
      <c r="D269" s="9">
        <v>11</v>
      </c>
      <c r="E26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69" s="9">
        <v>1</v>
      </c>
      <c r="G269" s="9">
        <v>2</v>
      </c>
      <c r="H269" s="9">
        <v>3</v>
      </c>
      <c r="I269" s="9">
        <v>4</v>
      </c>
      <c r="J269" s="9">
        <v>5</v>
      </c>
      <c r="K269" s="9">
        <v>6</v>
      </c>
      <c r="L269" s="10">
        <v>7</v>
      </c>
    </row>
    <row r="270" spans="4:12" x14ac:dyDescent="0.2">
      <c r="D270" s="9">
        <v>12</v>
      </c>
      <c r="E27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70" s="9">
        <v>1</v>
      </c>
      <c r="G270" s="9">
        <v>2</v>
      </c>
      <c r="H270" s="9">
        <v>3</v>
      </c>
      <c r="I270" s="9">
        <v>4</v>
      </c>
      <c r="J270" s="9">
        <v>5</v>
      </c>
      <c r="K270" s="9">
        <v>6</v>
      </c>
      <c r="L270" s="10">
        <v>7</v>
      </c>
    </row>
    <row r="271" spans="4:12" x14ac:dyDescent="0.2">
      <c r="D271" s="9">
        <v>13</v>
      </c>
      <c r="E27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71" s="9">
        <v>1</v>
      </c>
      <c r="G271" s="9">
        <v>2</v>
      </c>
      <c r="H271" s="9">
        <v>3</v>
      </c>
      <c r="I271" s="9">
        <v>4</v>
      </c>
      <c r="J271" s="9">
        <v>5</v>
      </c>
      <c r="K271" s="9">
        <v>6</v>
      </c>
      <c r="L271" s="10">
        <v>7</v>
      </c>
    </row>
    <row r="272" spans="4:12" x14ac:dyDescent="0.2">
      <c r="D272" s="9">
        <v>14</v>
      </c>
      <c r="E27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72" s="9">
        <v>1</v>
      </c>
      <c r="G272" s="9">
        <v>2</v>
      </c>
      <c r="H272" s="9">
        <v>3</v>
      </c>
      <c r="I272" s="9">
        <v>4</v>
      </c>
      <c r="J272" s="9">
        <v>5</v>
      </c>
      <c r="K272" s="9">
        <v>6</v>
      </c>
      <c r="L272" s="10">
        <v>7</v>
      </c>
    </row>
    <row r="273" spans="4:14" x14ac:dyDescent="0.2">
      <c r="D273" s="9">
        <v>15</v>
      </c>
      <c r="E27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73" s="9">
        <v>1</v>
      </c>
      <c r="G273" s="9">
        <v>2</v>
      </c>
      <c r="H273" s="9">
        <v>3</v>
      </c>
      <c r="I273" s="9">
        <v>4</v>
      </c>
      <c r="J273" s="9">
        <v>5</v>
      </c>
      <c r="K273" s="9">
        <v>6</v>
      </c>
      <c r="L273" s="10">
        <v>7</v>
      </c>
    </row>
    <row r="274" spans="4:14" x14ac:dyDescent="0.2">
      <c r="D274" s="9">
        <v>16</v>
      </c>
      <c r="E27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74" s="9">
        <v>1</v>
      </c>
      <c r="G274" s="9">
        <v>2</v>
      </c>
      <c r="H274" s="9">
        <v>3</v>
      </c>
      <c r="I274" s="9">
        <v>4</v>
      </c>
      <c r="J274" s="9">
        <v>5</v>
      </c>
      <c r="K274" s="9">
        <v>6</v>
      </c>
      <c r="L274" s="10">
        <v>7</v>
      </c>
    </row>
    <row r="275" spans="4:14" x14ac:dyDescent="0.2">
      <c r="D275" s="9">
        <v>17</v>
      </c>
      <c r="E27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75" s="9">
        <v>1</v>
      </c>
      <c r="G275" s="9">
        <v>2</v>
      </c>
      <c r="H275" s="9">
        <v>3</v>
      </c>
      <c r="I275" s="9">
        <v>4</v>
      </c>
      <c r="J275" s="9">
        <v>5</v>
      </c>
      <c r="K275" s="9">
        <v>6</v>
      </c>
      <c r="L275" s="10">
        <v>7</v>
      </c>
    </row>
    <row r="276" spans="4:14" x14ac:dyDescent="0.2">
      <c r="D276" s="9">
        <v>18</v>
      </c>
      <c r="E27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76" s="9">
        <v>1</v>
      </c>
      <c r="G276" s="9">
        <v>2</v>
      </c>
      <c r="H276" s="9">
        <v>3</v>
      </c>
      <c r="I276" s="9">
        <v>4</v>
      </c>
      <c r="J276" s="9">
        <v>5</v>
      </c>
      <c r="K276" s="9">
        <v>6</v>
      </c>
      <c r="L276" s="10">
        <v>7</v>
      </c>
    </row>
    <row r="277" spans="4:14" x14ac:dyDescent="0.2">
      <c r="D277" s="9">
        <v>19</v>
      </c>
      <c r="E27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77" s="9">
        <v>1</v>
      </c>
      <c r="G277" s="9">
        <v>2</v>
      </c>
      <c r="H277" s="9">
        <v>3</v>
      </c>
      <c r="I277" s="9">
        <v>4</v>
      </c>
      <c r="J277" s="9">
        <v>5</v>
      </c>
      <c r="K277" s="9">
        <v>6</v>
      </c>
      <c r="L277" s="10">
        <v>7</v>
      </c>
    </row>
    <row r="278" spans="4:14" x14ac:dyDescent="0.2">
      <c r="D278" s="9">
        <v>20</v>
      </c>
      <c r="E27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78" s="9">
        <v>1</v>
      </c>
      <c r="G278" s="9">
        <v>2</v>
      </c>
      <c r="H278" s="9">
        <v>3</v>
      </c>
      <c r="I278" s="9">
        <v>4</v>
      </c>
      <c r="J278" s="9">
        <v>5</v>
      </c>
      <c r="K278" s="9">
        <v>6</v>
      </c>
      <c r="L278" s="10">
        <v>7</v>
      </c>
    </row>
    <row r="279" spans="4:14" x14ac:dyDescent="0.2">
      <c r="D279" s="9">
        <v>21</v>
      </c>
      <c r="E27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79" s="9">
        <v>1</v>
      </c>
      <c r="G279" s="9">
        <v>2</v>
      </c>
      <c r="H279" s="9">
        <v>3</v>
      </c>
      <c r="I279" s="9">
        <v>4</v>
      </c>
      <c r="J279" s="9">
        <v>5</v>
      </c>
      <c r="K279" s="9">
        <v>6</v>
      </c>
      <c r="L279" s="10">
        <v>7</v>
      </c>
    </row>
    <row r="280" spans="4:14" x14ac:dyDescent="0.2">
      <c r="D280" s="9">
        <v>22</v>
      </c>
      <c r="E28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80" s="9">
        <v>1</v>
      </c>
      <c r="G280" s="9">
        <v>2</v>
      </c>
      <c r="H280" s="9">
        <v>3</v>
      </c>
      <c r="I280" s="9">
        <v>4</v>
      </c>
      <c r="J280" s="9">
        <v>5</v>
      </c>
      <c r="K280" s="9">
        <v>6</v>
      </c>
      <c r="L280" s="10">
        <v>7</v>
      </c>
    </row>
    <row r="281" spans="4:14" x14ac:dyDescent="0.2">
      <c r="D281" s="9">
        <v>23</v>
      </c>
      <c r="E28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81" s="9">
        <v>1</v>
      </c>
      <c r="G281" s="9">
        <v>2</v>
      </c>
      <c r="H281" s="9">
        <v>3</v>
      </c>
      <c r="I281" s="9">
        <v>4</v>
      </c>
      <c r="J281" s="9">
        <v>5</v>
      </c>
      <c r="K281" s="9">
        <v>6</v>
      </c>
      <c r="L281" s="10">
        <v>7</v>
      </c>
    </row>
    <row r="282" spans="4:14" x14ac:dyDescent="0.2">
      <c r="D282" s="9">
        <v>24</v>
      </c>
      <c r="E28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82" s="9">
        <v>1</v>
      </c>
      <c r="G282" s="9">
        <v>2</v>
      </c>
      <c r="H282" s="9">
        <v>3</v>
      </c>
      <c r="I282" s="9">
        <v>4</v>
      </c>
      <c r="J282" s="9">
        <v>5</v>
      </c>
      <c r="K282" s="9">
        <v>6</v>
      </c>
      <c r="L282" s="10">
        <v>7</v>
      </c>
    </row>
    <row r="283" spans="4:14" ht="13.5" thickBot="1" x14ac:dyDescent="0.25">
      <c r="D283" s="12">
        <v>25</v>
      </c>
      <c r="E28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83" s="12">
        <v>1</v>
      </c>
      <c r="G283" s="12">
        <v>2</v>
      </c>
      <c r="H283" s="12">
        <v>3</v>
      </c>
      <c r="I283" s="12">
        <v>4</v>
      </c>
      <c r="J283" s="12">
        <v>5</v>
      </c>
      <c r="K283" s="12">
        <v>6</v>
      </c>
      <c r="L283" s="13">
        <v>7</v>
      </c>
    </row>
    <row r="284" spans="4:14" ht="13.5" thickBot="1" x14ac:dyDescent="0.25"/>
    <row r="285" spans="4:14" x14ac:dyDescent="0.2">
      <c r="D285" s="2" t="s">
        <v>13</v>
      </c>
      <c r="E285" s="2" t="s">
        <v>24</v>
      </c>
      <c r="F285" s="14" t="s">
        <v>14</v>
      </c>
      <c r="G285" s="14" t="s">
        <v>15</v>
      </c>
      <c r="H285" s="14" t="s">
        <v>16</v>
      </c>
      <c r="I285" s="14" t="s">
        <v>17</v>
      </c>
      <c r="J285" s="14" t="s">
        <v>18</v>
      </c>
      <c r="K285" s="14" t="s">
        <v>19</v>
      </c>
      <c r="L285" s="15" t="s">
        <v>20</v>
      </c>
      <c r="N285">
        <v>4.2</v>
      </c>
    </row>
    <row r="286" spans="4:14" x14ac:dyDescent="0.2">
      <c r="D286" s="5"/>
      <c r="E286" s="5"/>
      <c r="F286" s="5"/>
      <c r="G286" s="5"/>
      <c r="H286" s="5"/>
      <c r="I286" s="5"/>
      <c r="J286" s="5"/>
      <c r="K286" s="5"/>
      <c r="L286" s="8"/>
    </row>
    <row r="287" spans="4:14" x14ac:dyDescent="0.2">
      <c r="D287" s="9">
        <v>1</v>
      </c>
      <c r="E28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87" s="9">
        <v>1</v>
      </c>
      <c r="G287" s="9">
        <v>2</v>
      </c>
      <c r="H287" s="9">
        <v>3</v>
      </c>
      <c r="I287" s="9">
        <v>4</v>
      </c>
      <c r="J287" s="9">
        <v>5</v>
      </c>
      <c r="K287" s="9">
        <v>6</v>
      </c>
      <c r="L287" s="10">
        <v>7</v>
      </c>
    </row>
    <row r="288" spans="4:14" x14ac:dyDescent="0.2">
      <c r="D288" s="9">
        <v>2</v>
      </c>
      <c r="E28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88" s="9">
        <v>1</v>
      </c>
      <c r="G288" s="9">
        <v>2</v>
      </c>
      <c r="H288" s="9">
        <v>3</v>
      </c>
      <c r="I288" s="9">
        <v>4</v>
      </c>
      <c r="J288" s="9">
        <v>5</v>
      </c>
      <c r="K288" s="9">
        <v>6</v>
      </c>
      <c r="L288" s="10">
        <v>7</v>
      </c>
    </row>
    <row r="289" spans="4:12" x14ac:dyDescent="0.2">
      <c r="D289" s="9">
        <v>3</v>
      </c>
      <c r="E28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89" s="9">
        <v>1</v>
      </c>
      <c r="G289" s="9">
        <v>2</v>
      </c>
      <c r="H289" s="9">
        <v>3</v>
      </c>
      <c r="I289" s="9">
        <v>4</v>
      </c>
      <c r="J289" s="9">
        <v>5</v>
      </c>
      <c r="K289" s="9">
        <v>6</v>
      </c>
      <c r="L289" s="10">
        <v>7</v>
      </c>
    </row>
    <row r="290" spans="4:12" x14ac:dyDescent="0.2">
      <c r="D290" s="9">
        <v>4</v>
      </c>
      <c r="E29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90" s="9">
        <v>1</v>
      </c>
      <c r="G290" s="9">
        <v>2</v>
      </c>
      <c r="H290" s="9">
        <v>3</v>
      </c>
      <c r="I290" s="9">
        <v>4</v>
      </c>
      <c r="J290" s="9">
        <v>5</v>
      </c>
      <c r="K290" s="9">
        <v>6</v>
      </c>
      <c r="L290" s="10">
        <v>7</v>
      </c>
    </row>
    <row r="291" spans="4:12" x14ac:dyDescent="0.2">
      <c r="D291" s="9">
        <v>5</v>
      </c>
      <c r="E29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91" s="9">
        <v>1</v>
      </c>
      <c r="G291" s="9">
        <v>2</v>
      </c>
      <c r="H291" s="9">
        <v>3</v>
      </c>
      <c r="I291" s="9">
        <v>4</v>
      </c>
      <c r="J291" s="9">
        <v>5</v>
      </c>
      <c r="K291" s="9">
        <v>6</v>
      </c>
      <c r="L291" s="10">
        <v>7</v>
      </c>
    </row>
    <row r="292" spans="4:12" x14ac:dyDescent="0.2">
      <c r="D292" s="9">
        <v>6</v>
      </c>
      <c r="E29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92" s="9">
        <v>1</v>
      </c>
      <c r="G292" s="9">
        <v>2</v>
      </c>
      <c r="H292" s="9">
        <v>3</v>
      </c>
      <c r="I292" s="9">
        <v>4</v>
      </c>
      <c r="J292" s="9">
        <v>5</v>
      </c>
      <c r="K292" s="9">
        <v>6</v>
      </c>
      <c r="L292" s="10">
        <v>7</v>
      </c>
    </row>
    <row r="293" spans="4:12" x14ac:dyDescent="0.2">
      <c r="D293" s="9">
        <v>7</v>
      </c>
      <c r="E29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93" s="9">
        <v>1</v>
      </c>
      <c r="G293" s="9">
        <v>2</v>
      </c>
      <c r="H293" s="9">
        <v>3</v>
      </c>
      <c r="I293" s="9">
        <v>4</v>
      </c>
      <c r="J293" s="9">
        <v>5</v>
      </c>
      <c r="K293" s="9">
        <v>6</v>
      </c>
      <c r="L293" s="10">
        <v>7</v>
      </c>
    </row>
    <row r="294" spans="4:12" x14ac:dyDescent="0.2">
      <c r="D294" s="9">
        <v>8</v>
      </c>
      <c r="E29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94" s="9">
        <v>1</v>
      </c>
      <c r="G294" s="9">
        <v>2</v>
      </c>
      <c r="H294" s="9">
        <v>3</v>
      </c>
      <c r="I294" s="9">
        <v>4</v>
      </c>
      <c r="J294" s="9">
        <v>5</v>
      </c>
      <c r="K294" s="9">
        <v>6</v>
      </c>
      <c r="L294" s="10">
        <v>7</v>
      </c>
    </row>
    <row r="295" spans="4:12" x14ac:dyDescent="0.2">
      <c r="D295" s="9">
        <v>9</v>
      </c>
      <c r="E29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95" s="9">
        <v>1</v>
      </c>
      <c r="G295" s="9">
        <v>2</v>
      </c>
      <c r="H295" s="9">
        <v>3</v>
      </c>
      <c r="I295" s="9">
        <v>4</v>
      </c>
      <c r="J295" s="9">
        <v>5</v>
      </c>
      <c r="K295" s="9">
        <v>6</v>
      </c>
      <c r="L295" s="10">
        <v>7</v>
      </c>
    </row>
    <row r="296" spans="4:12" x14ac:dyDescent="0.2">
      <c r="D296" s="9">
        <v>10</v>
      </c>
      <c r="E29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96" s="9">
        <v>1</v>
      </c>
      <c r="G296" s="9">
        <v>2</v>
      </c>
      <c r="H296" s="9">
        <v>3</v>
      </c>
      <c r="I296" s="9">
        <v>4</v>
      </c>
      <c r="J296" s="9">
        <v>5</v>
      </c>
      <c r="K296" s="9">
        <v>6</v>
      </c>
      <c r="L296" s="10">
        <v>7</v>
      </c>
    </row>
    <row r="297" spans="4:12" x14ac:dyDescent="0.2">
      <c r="D297" s="9">
        <v>11</v>
      </c>
      <c r="E29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97" s="9">
        <v>1</v>
      </c>
      <c r="G297" s="9">
        <v>2</v>
      </c>
      <c r="H297" s="9">
        <v>3</v>
      </c>
      <c r="I297" s="9">
        <v>4</v>
      </c>
      <c r="J297" s="9">
        <v>5</v>
      </c>
      <c r="K297" s="9">
        <v>6</v>
      </c>
      <c r="L297" s="10">
        <v>7</v>
      </c>
    </row>
    <row r="298" spans="4:12" x14ac:dyDescent="0.2">
      <c r="D298" s="9">
        <v>12</v>
      </c>
      <c r="E29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98" s="9">
        <v>1</v>
      </c>
      <c r="G298" s="9">
        <v>2</v>
      </c>
      <c r="H298" s="9">
        <v>3</v>
      </c>
      <c r="I298" s="9">
        <v>4</v>
      </c>
      <c r="J298" s="9">
        <v>5</v>
      </c>
      <c r="K298" s="9">
        <v>6</v>
      </c>
      <c r="L298" s="10">
        <v>7</v>
      </c>
    </row>
    <row r="299" spans="4:12" x14ac:dyDescent="0.2">
      <c r="D299" s="9">
        <v>13</v>
      </c>
      <c r="E29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99" s="9">
        <v>1</v>
      </c>
      <c r="G299" s="9">
        <v>2</v>
      </c>
      <c r="H299" s="9">
        <v>3</v>
      </c>
      <c r="I299" s="9">
        <v>4</v>
      </c>
      <c r="J299" s="9">
        <v>5</v>
      </c>
      <c r="K299" s="9">
        <v>6</v>
      </c>
      <c r="L299" s="10">
        <v>7</v>
      </c>
    </row>
    <row r="300" spans="4:12" x14ac:dyDescent="0.2">
      <c r="D300" s="9">
        <v>14</v>
      </c>
      <c r="E30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00" s="9">
        <v>1</v>
      </c>
      <c r="G300" s="9">
        <v>2</v>
      </c>
      <c r="H300" s="9">
        <v>3</v>
      </c>
      <c r="I300" s="9">
        <v>4</v>
      </c>
      <c r="J300" s="9">
        <v>5</v>
      </c>
      <c r="K300" s="9">
        <v>6</v>
      </c>
      <c r="L300" s="10">
        <v>7</v>
      </c>
    </row>
    <row r="301" spans="4:12" x14ac:dyDescent="0.2">
      <c r="D301" s="9">
        <v>15</v>
      </c>
      <c r="E30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01" s="9">
        <v>1</v>
      </c>
      <c r="G301" s="9">
        <v>2</v>
      </c>
      <c r="H301" s="9">
        <v>3</v>
      </c>
      <c r="I301" s="9">
        <v>4</v>
      </c>
      <c r="J301" s="9">
        <v>5</v>
      </c>
      <c r="K301" s="9">
        <v>6</v>
      </c>
      <c r="L301" s="10">
        <v>7</v>
      </c>
    </row>
    <row r="302" spans="4:12" x14ac:dyDescent="0.2">
      <c r="D302" s="9">
        <v>16</v>
      </c>
      <c r="E30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02" s="9">
        <v>1</v>
      </c>
      <c r="G302" s="9">
        <v>2</v>
      </c>
      <c r="H302" s="9">
        <v>3</v>
      </c>
      <c r="I302" s="9">
        <v>4</v>
      </c>
      <c r="J302" s="9">
        <v>5</v>
      </c>
      <c r="K302" s="9">
        <v>6</v>
      </c>
      <c r="L302" s="10">
        <v>7</v>
      </c>
    </row>
    <row r="303" spans="4:12" x14ac:dyDescent="0.2">
      <c r="D303" s="9">
        <v>17</v>
      </c>
      <c r="E30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03" s="9">
        <v>1</v>
      </c>
      <c r="G303" s="9">
        <v>2</v>
      </c>
      <c r="H303" s="9">
        <v>3</v>
      </c>
      <c r="I303" s="9">
        <v>4</v>
      </c>
      <c r="J303" s="9">
        <v>5</v>
      </c>
      <c r="K303" s="9">
        <v>6</v>
      </c>
      <c r="L303" s="10">
        <v>7</v>
      </c>
    </row>
    <row r="304" spans="4:12" x14ac:dyDescent="0.2">
      <c r="D304" s="9">
        <v>18</v>
      </c>
      <c r="E30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04" s="9">
        <v>1</v>
      </c>
      <c r="G304" s="9">
        <v>2</v>
      </c>
      <c r="H304" s="9">
        <v>3</v>
      </c>
      <c r="I304" s="9">
        <v>4</v>
      </c>
      <c r="J304" s="9">
        <v>5</v>
      </c>
      <c r="K304" s="9">
        <v>6</v>
      </c>
      <c r="L304" s="10">
        <v>7</v>
      </c>
    </row>
    <row r="305" spans="4:14" x14ac:dyDescent="0.2">
      <c r="D305" s="9">
        <v>19</v>
      </c>
      <c r="E30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05" s="9">
        <v>1</v>
      </c>
      <c r="G305" s="9">
        <v>2</v>
      </c>
      <c r="H305" s="9">
        <v>3</v>
      </c>
      <c r="I305" s="9">
        <v>4</v>
      </c>
      <c r="J305" s="9">
        <v>5</v>
      </c>
      <c r="K305" s="9">
        <v>6</v>
      </c>
      <c r="L305" s="10">
        <v>7</v>
      </c>
    </row>
    <row r="306" spans="4:14" x14ac:dyDescent="0.2">
      <c r="D306" s="9">
        <v>20</v>
      </c>
      <c r="E30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06" s="9">
        <v>1</v>
      </c>
      <c r="G306" s="9">
        <v>2</v>
      </c>
      <c r="H306" s="9">
        <v>3</v>
      </c>
      <c r="I306" s="9">
        <v>4</v>
      </c>
      <c r="J306" s="9">
        <v>5</v>
      </c>
      <c r="K306" s="9">
        <v>6</v>
      </c>
      <c r="L306" s="10">
        <v>7</v>
      </c>
    </row>
    <row r="307" spans="4:14" x14ac:dyDescent="0.2">
      <c r="D307" s="9">
        <v>21</v>
      </c>
      <c r="E30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07" s="9">
        <v>1</v>
      </c>
      <c r="G307" s="9">
        <v>2</v>
      </c>
      <c r="H307" s="9">
        <v>3</v>
      </c>
      <c r="I307" s="9">
        <v>4</v>
      </c>
      <c r="J307" s="9">
        <v>5</v>
      </c>
      <c r="K307" s="9">
        <v>6</v>
      </c>
      <c r="L307" s="10">
        <v>7</v>
      </c>
    </row>
    <row r="308" spans="4:14" x14ac:dyDescent="0.2">
      <c r="D308" s="9">
        <v>22</v>
      </c>
      <c r="E30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08" s="9">
        <v>1</v>
      </c>
      <c r="G308" s="9">
        <v>2</v>
      </c>
      <c r="H308" s="9">
        <v>3</v>
      </c>
      <c r="I308" s="9">
        <v>4</v>
      </c>
      <c r="J308" s="9">
        <v>5</v>
      </c>
      <c r="K308" s="9">
        <v>6</v>
      </c>
      <c r="L308" s="10">
        <v>7</v>
      </c>
    </row>
    <row r="309" spans="4:14" x14ac:dyDescent="0.2">
      <c r="D309" s="9">
        <v>23</v>
      </c>
      <c r="E30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09" s="9">
        <v>1</v>
      </c>
      <c r="G309" s="9">
        <v>2</v>
      </c>
      <c r="H309" s="9">
        <v>3</v>
      </c>
      <c r="I309" s="9">
        <v>4</v>
      </c>
      <c r="J309" s="9">
        <v>5</v>
      </c>
      <c r="K309" s="9">
        <v>6</v>
      </c>
      <c r="L309" s="10">
        <v>7</v>
      </c>
    </row>
    <row r="310" spans="4:14" x14ac:dyDescent="0.2">
      <c r="D310" s="9">
        <v>24</v>
      </c>
      <c r="E31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10" s="9">
        <v>1</v>
      </c>
      <c r="G310" s="9">
        <v>2</v>
      </c>
      <c r="H310" s="9">
        <v>3</v>
      </c>
      <c r="I310" s="9">
        <v>4</v>
      </c>
      <c r="J310" s="9">
        <v>5</v>
      </c>
      <c r="K310" s="9">
        <v>6</v>
      </c>
      <c r="L310" s="10">
        <v>7</v>
      </c>
    </row>
    <row r="311" spans="4:14" ht="13.5" thickBot="1" x14ac:dyDescent="0.25">
      <c r="D311" s="12">
        <v>25</v>
      </c>
      <c r="E31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11" s="12">
        <v>1</v>
      </c>
      <c r="G311" s="12">
        <v>2</v>
      </c>
      <c r="H311" s="12">
        <v>3</v>
      </c>
      <c r="I311" s="12">
        <v>4</v>
      </c>
      <c r="J311" s="12">
        <v>5</v>
      </c>
      <c r="K311" s="12">
        <v>6</v>
      </c>
      <c r="L311" s="13">
        <v>7</v>
      </c>
    </row>
    <row r="312" spans="4:14" ht="13.5" thickBot="1" x14ac:dyDescent="0.25"/>
    <row r="313" spans="4:14" x14ac:dyDescent="0.2">
      <c r="D313" s="2" t="s">
        <v>13</v>
      </c>
      <c r="E313" s="2" t="s">
        <v>24</v>
      </c>
      <c r="F313" s="14" t="s">
        <v>14</v>
      </c>
      <c r="G313" s="14" t="s">
        <v>15</v>
      </c>
      <c r="H313" s="14" t="s">
        <v>16</v>
      </c>
      <c r="I313" s="14" t="s">
        <v>17</v>
      </c>
      <c r="J313" s="14" t="s">
        <v>18</v>
      </c>
      <c r="K313" s="14" t="s">
        <v>19</v>
      </c>
      <c r="L313" s="15" t="s">
        <v>20</v>
      </c>
      <c r="N313">
        <v>4.3</v>
      </c>
    </row>
    <row r="314" spans="4:14" x14ac:dyDescent="0.2">
      <c r="D314" s="5"/>
      <c r="E314" s="5"/>
      <c r="F314" s="5"/>
      <c r="G314" s="5"/>
      <c r="H314" s="5"/>
      <c r="I314" s="5"/>
      <c r="J314" s="5"/>
      <c r="K314" s="5"/>
      <c r="L314" s="8"/>
    </row>
    <row r="315" spans="4:14" x14ac:dyDescent="0.2">
      <c r="D315" s="9">
        <v>1</v>
      </c>
      <c r="E31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15" s="9">
        <v>1</v>
      </c>
      <c r="G315" s="9">
        <v>2</v>
      </c>
      <c r="H315" s="9">
        <v>3</v>
      </c>
      <c r="I315" s="9">
        <v>4</v>
      </c>
      <c r="J315" s="9">
        <v>5</v>
      </c>
      <c r="K315" s="9">
        <v>6</v>
      </c>
      <c r="L315" s="10">
        <v>7</v>
      </c>
    </row>
    <row r="316" spans="4:14" x14ac:dyDescent="0.2">
      <c r="D316" s="9">
        <v>2</v>
      </c>
      <c r="E31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16" s="9">
        <v>1</v>
      </c>
      <c r="G316" s="9">
        <v>2</v>
      </c>
      <c r="H316" s="9">
        <v>3</v>
      </c>
      <c r="I316" s="9">
        <v>4</v>
      </c>
      <c r="J316" s="9">
        <v>5</v>
      </c>
      <c r="K316" s="9">
        <v>6</v>
      </c>
      <c r="L316" s="10">
        <v>7</v>
      </c>
    </row>
    <row r="317" spans="4:14" x14ac:dyDescent="0.2">
      <c r="D317" s="9">
        <v>3</v>
      </c>
      <c r="E31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17" s="9">
        <v>1</v>
      </c>
      <c r="G317" s="9">
        <v>2</v>
      </c>
      <c r="H317" s="9">
        <v>3</v>
      </c>
      <c r="I317" s="9">
        <v>4</v>
      </c>
      <c r="J317" s="9">
        <v>5</v>
      </c>
      <c r="K317" s="9">
        <v>6</v>
      </c>
      <c r="L317" s="10">
        <v>7</v>
      </c>
    </row>
    <row r="318" spans="4:14" x14ac:dyDescent="0.2">
      <c r="D318" s="9">
        <v>4</v>
      </c>
      <c r="E31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18" s="9">
        <v>1</v>
      </c>
      <c r="G318" s="9">
        <v>2</v>
      </c>
      <c r="H318" s="9">
        <v>3</v>
      </c>
      <c r="I318" s="9">
        <v>4</v>
      </c>
      <c r="J318" s="9">
        <v>5</v>
      </c>
      <c r="K318" s="9">
        <v>6</v>
      </c>
      <c r="L318" s="10">
        <v>7</v>
      </c>
    </row>
    <row r="319" spans="4:14" x14ac:dyDescent="0.2">
      <c r="D319" s="9">
        <v>5</v>
      </c>
      <c r="E31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19" s="9">
        <v>1</v>
      </c>
      <c r="G319" s="9">
        <v>2</v>
      </c>
      <c r="H319" s="9">
        <v>3</v>
      </c>
      <c r="I319" s="9">
        <v>4</v>
      </c>
      <c r="J319" s="9">
        <v>5</v>
      </c>
      <c r="K319" s="9">
        <v>6</v>
      </c>
      <c r="L319" s="10">
        <v>7</v>
      </c>
    </row>
    <row r="320" spans="4:14" x14ac:dyDescent="0.2">
      <c r="D320" s="9">
        <v>6</v>
      </c>
      <c r="E32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20" s="9">
        <v>1</v>
      </c>
      <c r="G320" s="9">
        <v>2</v>
      </c>
      <c r="H320" s="9">
        <v>3</v>
      </c>
      <c r="I320" s="9">
        <v>4</v>
      </c>
      <c r="J320" s="9">
        <v>5</v>
      </c>
      <c r="K320" s="9">
        <v>6</v>
      </c>
      <c r="L320" s="10">
        <v>7</v>
      </c>
    </row>
    <row r="321" spans="4:12" x14ac:dyDescent="0.2">
      <c r="D321" s="9">
        <v>7</v>
      </c>
      <c r="E32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21" s="9">
        <v>1</v>
      </c>
      <c r="G321" s="9">
        <v>2</v>
      </c>
      <c r="H321" s="9">
        <v>3</v>
      </c>
      <c r="I321" s="9">
        <v>4</v>
      </c>
      <c r="J321" s="9">
        <v>5</v>
      </c>
      <c r="K321" s="9">
        <v>6</v>
      </c>
      <c r="L321" s="10">
        <v>7</v>
      </c>
    </row>
    <row r="322" spans="4:12" x14ac:dyDescent="0.2">
      <c r="D322" s="9">
        <v>8</v>
      </c>
      <c r="E32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22" s="9">
        <v>1</v>
      </c>
      <c r="G322" s="9">
        <v>2</v>
      </c>
      <c r="H322" s="9">
        <v>3</v>
      </c>
      <c r="I322" s="9">
        <v>4</v>
      </c>
      <c r="J322" s="9">
        <v>5</v>
      </c>
      <c r="K322" s="9">
        <v>6</v>
      </c>
      <c r="L322" s="10">
        <v>7</v>
      </c>
    </row>
    <row r="323" spans="4:12" x14ac:dyDescent="0.2">
      <c r="D323" s="9">
        <v>9</v>
      </c>
      <c r="E32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23" s="9">
        <v>1</v>
      </c>
      <c r="G323" s="9">
        <v>2</v>
      </c>
      <c r="H323" s="9">
        <v>3</v>
      </c>
      <c r="I323" s="9">
        <v>4</v>
      </c>
      <c r="J323" s="9">
        <v>5</v>
      </c>
      <c r="K323" s="9">
        <v>6</v>
      </c>
      <c r="L323" s="10">
        <v>7</v>
      </c>
    </row>
    <row r="324" spans="4:12" x14ac:dyDescent="0.2">
      <c r="D324" s="9">
        <v>10</v>
      </c>
      <c r="E32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24" s="9">
        <v>1</v>
      </c>
      <c r="G324" s="9">
        <v>2</v>
      </c>
      <c r="H324" s="9">
        <v>3</v>
      </c>
      <c r="I324" s="9">
        <v>4</v>
      </c>
      <c r="J324" s="9">
        <v>5</v>
      </c>
      <c r="K324" s="9">
        <v>6</v>
      </c>
      <c r="L324" s="10">
        <v>7</v>
      </c>
    </row>
    <row r="325" spans="4:12" x14ac:dyDescent="0.2">
      <c r="D325" s="9">
        <v>11</v>
      </c>
      <c r="E32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25" s="9">
        <v>1</v>
      </c>
      <c r="G325" s="9">
        <v>2</v>
      </c>
      <c r="H325" s="9">
        <v>3</v>
      </c>
      <c r="I325" s="9">
        <v>4</v>
      </c>
      <c r="J325" s="9">
        <v>5</v>
      </c>
      <c r="K325" s="9">
        <v>6</v>
      </c>
      <c r="L325" s="10">
        <v>7</v>
      </c>
    </row>
    <row r="326" spans="4:12" x14ac:dyDescent="0.2">
      <c r="D326" s="9">
        <v>12</v>
      </c>
      <c r="E32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26" s="9">
        <v>1</v>
      </c>
      <c r="G326" s="9">
        <v>2</v>
      </c>
      <c r="H326" s="9">
        <v>3</v>
      </c>
      <c r="I326" s="9">
        <v>4</v>
      </c>
      <c r="J326" s="9">
        <v>5</v>
      </c>
      <c r="K326" s="9">
        <v>6</v>
      </c>
      <c r="L326" s="10">
        <v>7</v>
      </c>
    </row>
    <row r="327" spans="4:12" x14ac:dyDescent="0.2">
      <c r="D327" s="9">
        <v>13</v>
      </c>
      <c r="E32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27" s="9">
        <v>1</v>
      </c>
      <c r="G327" s="9">
        <v>2</v>
      </c>
      <c r="H327" s="9">
        <v>3</v>
      </c>
      <c r="I327" s="9">
        <v>4</v>
      </c>
      <c r="J327" s="9">
        <v>5</v>
      </c>
      <c r="K327" s="9">
        <v>6</v>
      </c>
      <c r="L327" s="10">
        <v>7</v>
      </c>
    </row>
    <row r="328" spans="4:12" x14ac:dyDescent="0.2">
      <c r="D328" s="9">
        <v>14</v>
      </c>
      <c r="E32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28" s="9">
        <v>1</v>
      </c>
      <c r="G328" s="9">
        <v>2</v>
      </c>
      <c r="H328" s="9">
        <v>3</v>
      </c>
      <c r="I328" s="9">
        <v>4</v>
      </c>
      <c r="J328" s="9">
        <v>5</v>
      </c>
      <c r="K328" s="9">
        <v>6</v>
      </c>
      <c r="L328" s="10">
        <v>7</v>
      </c>
    </row>
    <row r="329" spans="4:12" x14ac:dyDescent="0.2">
      <c r="D329" s="9">
        <v>15</v>
      </c>
      <c r="E32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29" s="9">
        <v>1</v>
      </c>
      <c r="G329" s="9">
        <v>2</v>
      </c>
      <c r="H329" s="9">
        <v>3</v>
      </c>
      <c r="I329" s="9">
        <v>4</v>
      </c>
      <c r="J329" s="9">
        <v>5</v>
      </c>
      <c r="K329" s="9">
        <v>6</v>
      </c>
      <c r="L329" s="10">
        <v>7</v>
      </c>
    </row>
    <row r="330" spans="4:12" x14ac:dyDescent="0.2">
      <c r="D330" s="9">
        <v>16</v>
      </c>
      <c r="E33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30" s="9">
        <v>1</v>
      </c>
      <c r="G330" s="9">
        <v>2</v>
      </c>
      <c r="H330" s="9">
        <v>3</v>
      </c>
      <c r="I330" s="9">
        <v>4</v>
      </c>
      <c r="J330" s="9">
        <v>5</v>
      </c>
      <c r="K330" s="9">
        <v>6</v>
      </c>
      <c r="L330" s="10">
        <v>7</v>
      </c>
    </row>
    <row r="331" spans="4:12" x14ac:dyDescent="0.2">
      <c r="D331" s="9">
        <v>17</v>
      </c>
      <c r="E33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31" s="9">
        <v>1</v>
      </c>
      <c r="G331" s="9">
        <v>2</v>
      </c>
      <c r="H331" s="9">
        <v>3</v>
      </c>
      <c r="I331" s="9">
        <v>4</v>
      </c>
      <c r="J331" s="9">
        <v>5</v>
      </c>
      <c r="K331" s="9">
        <v>6</v>
      </c>
      <c r="L331" s="10">
        <v>7</v>
      </c>
    </row>
    <row r="332" spans="4:12" x14ac:dyDescent="0.2">
      <c r="D332" s="9">
        <v>18</v>
      </c>
      <c r="E33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32" s="9">
        <v>1</v>
      </c>
      <c r="G332" s="9">
        <v>2</v>
      </c>
      <c r="H332" s="9">
        <v>3</v>
      </c>
      <c r="I332" s="9">
        <v>4</v>
      </c>
      <c r="J332" s="9">
        <v>5</v>
      </c>
      <c r="K332" s="9">
        <v>6</v>
      </c>
      <c r="L332" s="10">
        <v>7</v>
      </c>
    </row>
    <row r="333" spans="4:12" x14ac:dyDescent="0.2">
      <c r="D333" s="9">
        <v>19</v>
      </c>
      <c r="E33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33" s="9">
        <v>1</v>
      </c>
      <c r="G333" s="9">
        <v>2</v>
      </c>
      <c r="H333" s="9">
        <v>3</v>
      </c>
      <c r="I333" s="9">
        <v>4</v>
      </c>
      <c r="J333" s="9">
        <v>5</v>
      </c>
      <c r="K333" s="9">
        <v>6</v>
      </c>
      <c r="L333" s="10">
        <v>7</v>
      </c>
    </row>
    <row r="334" spans="4:12" x14ac:dyDescent="0.2">
      <c r="D334" s="9">
        <v>20</v>
      </c>
      <c r="E33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34" s="9">
        <v>1</v>
      </c>
      <c r="G334" s="9">
        <v>2</v>
      </c>
      <c r="H334" s="9">
        <v>3</v>
      </c>
      <c r="I334" s="9">
        <v>4</v>
      </c>
      <c r="J334" s="9">
        <v>5</v>
      </c>
      <c r="K334" s="9">
        <v>6</v>
      </c>
      <c r="L334" s="10">
        <v>7</v>
      </c>
    </row>
    <row r="335" spans="4:12" x14ac:dyDescent="0.2">
      <c r="D335" s="9">
        <v>21</v>
      </c>
      <c r="E33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35" s="9">
        <v>1</v>
      </c>
      <c r="G335" s="9">
        <v>2</v>
      </c>
      <c r="H335" s="9">
        <v>3</v>
      </c>
      <c r="I335" s="9">
        <v>4</v>
      </c>
      <c r="J335" s="9">
        <v>5</v>
      </c>
      <c r="K335" s="9">
        <v>6</v>
      </c>
      <c r="L335" s="10">
        <v>7</v>
      </c>
    </row>
    <row r="336" spans="4:12" x14ac:dyDescent="0.2">
      <c r="D336" s="9">
        <v>22</v>
      </c>
      <c r="E33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36" s="9">
        <v>1</v>
      </c>
      <c r="G336" s="9">
        <v>2</v>
      </c>
      <c r="H336" s="9">
        <v>3</v>
      </c>
      <c r="I336" s="9">
        <v>4</v>
      </c>
      <c r="J336" s="9">
        <v>5</v>
      </c>
      <c r="K336" s="9">
        <v>6</v>
      </c>
      <c r="L336" s="10">
        <v>7</v>
      </c>
    </row>
    <row r="337" spans="4:14" x14ac:dyDescent="0.2">
      <c r="D337" s="9">
        <v>23</v>
      </c>
      <c r="E33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37" s="9">
        <v>1</v>
      </c>
      <c r="G337" s="9">
        <v>2</v>
      </c>
      <c r="H337" s="9">
        <v>3</v>
      </c>
      <c r="I337" s="9">
        <v>4</v>
      </c>
      <c r="J337" s="9">
        <v>5</v>
      </c>
      <c r="K337" s="9">
        <v>6</v>
      </c>
      <c r="L337" s="10">
        <v>7</v>
      </c>
    </row>
    <row r="338" spans="4:14" x14ac:dyDescent="0.2">
      <c r="D338" s="9">
        <v>24</v>
      </c>
      <c r="E33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38" s="9">
        <v>1</v>
      </c>
      <c r="G338" s="9">
        <v>2</v>
      </c>
      <c r="H338" s="9">
        <v>3</v>
      </c>
      <c r="I338" s="9">
        <v>4</v>
      </c>
      <c r="J338" s="9">
        <v>5</v>
      </c>
      <c r="K338" s="9">
        <v>6</v>
      </c>
      <c r="L338" s="10">
        <v>7</v>
      </c>
    </row>
    <row r="339" spans="4:14" ht="13.5" thickBot="1" x14ac:dyDescent="0.25">
      <c r="D339" s="12">
        <v>25</v>
      </c>
      <c r="E33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39" s="12">
        <v>1</v>
      </c>
      <c r="G339" s="12">
        <v>2</v>
      </c>
      <c r="H339" s="12">
        <v>3</v>
      </c>
      <c r="I339" s="12">
        <v>4</v>
      </c>
      <c r="J339" s="12">
        <v>5</v>
      </c>
      <c r="K339" s="12">
        <v>6</v>
      </c>
      <c r="L339" s="13">
        <v>7</v>
      </c>
    </row>
    <row r="340" spans="4:14" x14ac:dyDescent="0.2">
      <c r="D340" s="2"/>
      <c r="E340" s="2"/>
      <c r="F340" s="2"/>
      <c r="G340" s="2"/>
      <c r="H340" s="2"/>
      <c r="I340" s="2"/>
      <c r="J340" s="2"/>
      <c r="K340" s="2"/>
      <c r="L340" s="3"/>
      <c r="N340">
        <v>5.0999999999999996</v>
      </c>
    </row>
    <row r="341" spans="4:14" x14ac:dyDescent="0.2">
      <c r="D341" s="5" t="s">
        <v>13</v>
      </c>
      <c r="E341" s="5" t="s">
        <v>21</v>
      </c>
      <c r="F341" s="6" t="s">
        <v>14</v>
      </c>
      <c r="G341" s="6" t="s">
        <v>15</v>
      </c>
      <c r="H341" s="6" t="s">
        <v>16</v>
      </c>
      <c r="I341" s="6" t="s">
        <v>17</v>
      </c>
      <c r="J341" s="6" t="s">
        <v>18</v>
      </c>
      <c r="K341" s="6" t="s">
        <v>19</v>
      </c>
      <c r="L341" s="7" t="s">
        <v>20</v>
      </c>
    </row>
    <row r="342" spans="4:14" x14ac:dyDescent="0.2">
      <c r="D342" s="5"/>
      <c r="E342" s="5"/>
      <c r="F342" s="5"/>
      <c r="G342" s="5"/>
      <c r="H342" s="5"/>
      <c r="I342" s="5"/>
      <c r="J342" s="5"/>
      <c r="K342" s="5"/>
      <c r="L342" s="8"/>
    </row>
    <row r="343" spans="4:14" x14ac:dyDescent="0.2">
      <c r="D343" s="9">
        <v>1</v>
      </c>
      <c r="E34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43" s="9">
        <v>1</v>
      </c>
      <c r="G343" s="9">
        <v>2</v>
      </c>
      <c r="H343" s="9">
        <v>3</v>
      </c>
      <c r="I343" s="9">
        <v>4</v>
      </c>
      <c r="J343" s="9">
        <v>5</v>
      </c>
      <c r="K343" s="9">
        <v>6</v>
      </c>
      <c r="L343" s="10">
        <v>7</v>
      </c>
    </row>
    <row r="344" spans="4:14" x14ac:dyDescent="0.2">
      <c r="D344" s="9">
        <v>2</v>
      </c>
      <c r="E34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44" s="9">
        <v>1</v>
      </c>
      <c r="G344" s="9">
        <v>2</v>
      </c>
      <c r="H344" s="9">
        <v>3</v>
      </c>
      <c r="I344" s="9">
        <v>4</v>
      </c>
      <c r="J344" s="9">
        <v>5</v>
      </c>
      <c r="K344" s="9">
        <v>6</v>
      </c>
      <c r="L344" s="10">
        <v>7</v>
      </c>
    </row>
    <row r="345" spans="4:14" x14ac:dyDescent="0.2">
      <c r="D345" s="9">
        <v>3</v>
      </c>
      <c r="E34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45" s="9">
        <v>1</v>
      </c>
      <c r="G345" s="9">
        <v>2</v>
      </c>
      <c r="H345" s="9">
        <v>3</v>
      </c>
      <c r="I345" s="9">
        <v>4</v>
      </c>
      <c r="J345" s="9">
        <v>5</v>
      </c>
      <c r="K345" s="9">
        <v>6</v>
      </c>
      <c r="L345" s="10">
        <v>7</v>
      </c>
    </row>
    <row r="346" spans="4:14" x14ac:dyDescent="0.2">
      <c r="D346" s="9">
        <v>4</v>
      </c>
      <c r="E34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46" s="9">
        <v>1</v>
      </c>
      <c r="G346" s="9">
        <v>2</v>
      </c>
      <c r="H346" s="9">
        <v>3</v>
      </c>
      <c r="I346" s="9">
        <v>4</v>
      </c>
      <c r="J346" s="9">
        <v>5</v>
      </c>
      <c r="K346" s="9">
        <v>6</v>
      </c>
      <c r="L346" s="10">
        <v>7</v>
      </c>
    </row>
    <row r="347" spans="4:14" x14ac:dyDescent="0.2">
      <c r="D347" s="9">
        <v>5</v>
      </c>
      <c r="E34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47" s="9">
        <v>1</v>
      </c>
      <c r="G347" s="9">
        <v>2</v>
      </c>
      <c r="H347" s="9">
        <v>3</v>
      </c>
      <c r="I347" s="9">
        <v>4</v>
      </c>
      <c r="J347" s="9">
        <v>5</v>
      </c>
      <c r="K347" s="9">
        <v>6</v>
      </c>
      <c r="L347" s="10">
        <v>7</v>
      </c>
    </row>
    <row r="348" spans="4:14" x14ac:dyDescent="0.2">
      <c r="D348" s="9">
        <v>6</v>
      </c>
      <c r="E34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48" s="9">
        <v>1</v>
      </c>
      <c r="G348" s="9">
        <v>2</v>
      </c>
      <c r="H348" s="9">
        <v>3</v>
      </c>
      <c r="I348" s="9">
        <v>4</v>
      </c>
      <c r="J348" s="9">
        <v>5</v>
      </c>
      <c r="K348" s="9">
        <v>6</v>
      </c>
      <c r="L348" s="10">
        <v>7</v>
      </c>
    </row>
    <row r="349" spans="4:14" x14ac:dyDescent="0.2">
      <c r="D349" s="9">
        <v>7</v>
      </c>
      <c r="E34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49" s="9">
        <v>1</v>
      </c>
      <c r="G349" s="9">
        <v>2</v>
      </c>
      <c r="H349" s="9">
        <v>3</v>
      </c>
      <c r="I349" s="9">
        <v>4</v>
      </c>
      <c r="J349" s="9">
        <v>5</v>
      </c>
      <c r="K349" s="9">
        <v>6</v>
      </c>
      <c r="L349" s="10">
        <v>7</v>
      </c>
    </row>
    <row r="350" spans="4:14" x14ac:dyDescent="0.2">
      <c r="D350" s="9">
        <v>8</v>
      </c>
      <c r="E35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50" s="9">
        <v>1</v>
      </c>
      <c r="G350" s="9">
        <v>2</v>
      </c>
      <c r="H350" s="9">
        <v>3</v>
      </c>
      <c r="I350" s="9">
        <v>4</v>
      </c>
      <c r="J350" s="9">
        <v>5</v>
      </c>
      <c r="K350" s="9">
        <v>6</v>
      </c>
      <c r="L350" s="10">
        <v>7</v>
      </c>
    </row>
    <row r="351" spans="4:14" x14ac:dyDescent="0.2">
      <c r="D351" s="9">
        <v>9</v>
      </c>
      <c r="E35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51" s="9">
        <v>1</v>
      </c>
      <c r="G351" s="9">
        <v>2</v>
      </c>
      <c r="H351" s="9">
        <v>3</v>
      </c>
      <c r="I351" s="9">
        <v>4</v>
      </c>
      <c r="J351" s="9">
        <v>5</v>
      </c>
      <c r="K351" s="9">
        <v>6</v>
      </c>
      <c r="L351" s="10">
        <v>7</v>
      </c>
    </row>
    <row r="352" spans="4:14" x14ac:dyDescent="0.2">
      <c r="D352" s="9">
        <v>10</v>
      </c>
      <c r="E35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52" s="9">
        <v>1</v>
      </c>
      <c r="G352" s="9">
        <v>2</v>
      </c>
      <c r="H352" s="9">
        <v>3</v>
      </c>
      <c r="I352" s="9">
        <v>4</v>
      </c>
      <c r="J352" s="9">
        <v>5</v>
      </c>
      <c r="K352" s="9">
        <v>6</v>
      </c>
      <c r="L352" s="10">
        <v>7</v>
      </c>
    </row>
    <row r="353" spans="4:12" x14ac:dyDescent="0.2">
      <c r="D353" s="9">
        <v>11</v>
      </c>
      <c r="E35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53" s="9">
        <v>1</v>
      </c>
      <c r="G353" s="9">
        <v>2</v>
      </c>
      <c r="H353" s="9">
        <v>3</v>
      </c>
      <c r="I353" s="9">
        <v>4</v>
      </c>
      <c r="J353" s="9">
        <v>5</v>
      </c>
      <c r="K353" s="9">
        <v>6</v>
      </c>
      <c r="L353" s="10">
        <v>7</v>
      </c>
    </row>
    <row r="354" spans="4:12" x14ac:dyDescent="0.2">
      <c r="D354" s="9">
        <v>12</v>
      </c>
      <c r="E35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54" s="9">
        <v>1</v>
      </c>
      <c r="G354" s="9">
        <v>2</v>
      </c>
      <c r="H354" s="9">
        <v>3</v>
      </c>
      <c r="I354" s="9">
        <v>4</v>
      </c>
      <c r="J354" s="9">
        <v>5</v>
      </c>
      <c r="K354" s="9">
        <v>6</v>
      </c>
      <c r="L354" s="10">
        <v>7</v>
      </c>
    </row>
    <row r="355" spans="4:12" x14ac:dyDescent="0.2">
      <c r="D355" s="9">
        <v>13</v>
      </c>
      <c r="E35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55" s="9">
        <v>1</v>
      </c>
      <c r="G355" s="9">
        <v>2</v>
      </c>
      <c r="H355" s="9">
        <v>3</v>
      </c>
      <c r="I355" s="9">
        <v>4</v>
      </c>
      <c r="J355" s="9">
        <v>5</v>
      </c>
      <c r="K355" s="9">
        <v>6</v>
      </c>
      <c r="L355" s="10">
        <v>7</v>
      </c>
    </row>
    <row r="356" spans="4:12" x14ac:dyDescent="0.2">
      <c r="D356" s="9">
        <v>14</v>
      </c>
      <c r="E35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56" s="9">
        <v>1</v>
      </c>
      <c r="G356" s="9">
        <v>2</v>
      </c>
      <c r="H356" s="9">
        <v>3</v>
      </c>
      <c r="I356" s="9">
        <v>4</v>
      </c>
      <c r="J356" s="9">
        <v>5</v>
      </c>
      <c r="K356" s="9">
        <v>6</v>
      </c>
      <c r="L356" s="10">
        <v>7</v>
      </c>
    </row>
    <row r="357" spans="4:12" x14ac:dyDescent="0.2">
      <c r="D357" s="9">
        <v>15</v>
      </c>
      <c r="E35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57" s="9">
        <v>1</v>
      </c>
      <c r="G357" s="9">
        <v>2</v>
      </c>
      <c r="H357" s="9">
        <v>3</v>
      </c>
      <c r="I357" s="9">
        <v>4</v>
      </c>
      <c r="J357" s="9">
        <v>5</v>
      </c>
      <c r="K357" s="9">
        <v>6</v>
      </c>
      <c r="L357" s="10">
        <v>7</v>
      </c>
    </row>
    <row r="358" spans="4:12" x14ac:dyDescent="0.2">
      <c r="D358" s="9">
        <v>16</v>
      </c>
      <c r="E35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58" s="9">
        <v>1</v>
      </c>
      <c r="G358" s="9">
        <v>2</v>
      </c>
      <c r="H358" s="9">
        <v>3</v>
      </c>
      <c r="I358" s="9">
        <v>4</v>
      </c>
      <c r="J358" s="9">
        <v>5</v>
      </c>
      <c r="K358" s="9">
        <v>6</v>
      </c>
      <c r="L358" s="10">
        <v>7</v>
      </c>
    </row>
    <row r="359" spans="4:12" x14ac:dyDescent="0.2">
      <c r="D359" s="9">
        <v>17</v>
      </c>
      <c r="E35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59" s="9">
        <v>1</v>
      </c>
      <c r="G359" s="9">
        <v>2</v>
      </c>
      <c r="H359" s="9">
        <v>3</v>
      </c>
      <c r="I359" s="9">
        <v>4</v>
      </c>
      <c r="J359" s="9">
        <v>5</v>
      </c>
      <c r="K359" s="9">
        <v>6</v>
      </c>
      <c r="L359" s="10">
        <v>7</v>
      </c>
    </row>
    <row r="360" spans="4:12" x14ac:dyDescent="0.2">
      <c r="D360" s="9">
        <v>18</v>
      </c>
      <c r="E36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60" s="9">
        <v>1</v>
      </c>
      <c r="G360" s="9">
        <v>2</v>
      </c>
      <c r="H360" s="9">
        <v>3</v>
      </c>
      <c r="I360" s="9">
        <v>4</v>
      </c>
      <c r="J360" s="9">
        <v>5</v>
      </c>
      <c r="K360" s="9">
        <v>6</v>
      </c>
      <c r="L360" s="10">
        <v>7</v>
      </c>
    </row>
    <row r="361" spans="4:12" x14ac:dyDescent="0.2">
      <c r="D361" s="9">
        <v>19</v>
      </c>
      <c r="E36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61" s="9">
        <v>1</v>
      </c>
      <c r="G361" s="9">
        <v>2</v>
      </c>
      <c r="H361" s="9">
        <v>3</v>
      </c>
      <c r="I361" s="9">
        <v>4</v>
      </c>
      <c r="J361" s="9">
        <v>5</v>
      </c>
      <c r="K361" s="9">
        <v>6</v>
      </c>
      <c r="L361" s="10">
        <v>7</v>
      </c>
    </row>
    <row r="362" spans="4:12" x14ac:dyDescent="0.2">
      <c r="D362" s="9">
        <v>20</v>
      </c>
      <c r="E36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62" s="9">
        <v>1</v>
      </c>
      <c r="G362" s="9">
        <v>2</v>
      </c>
      <c r="H362" s="9">
        <v>3</v>
      </c>
      <c r="I362" s="9">
        <v>4</v>
      </c>
      <c r="J362" s="9">
        <v>5</v>
      </c>
      <c r="K362" s="9">
        <v>6</v>
      </c>
      <c r="L362" s="10">
        <v>7</v>
      </c>
    </row>
    <row r="363" spans="4:12" x14ac:dyDescent="0.2">
      <c r="D363" s="9">
        <v>21</v>
      </c>
      <c r="E36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63" s="9">
        <v>1</v>
      </c>
      <c r="G363" s="9">
        <v>2</v>
      </c>
      <c r="H363" s="9">
        <v>3</v>
      </c>
      <c r="I363" s="9">
        <v>4</v>
      </c>
      <c r="J363" s="9">
        <v>5</v>
      </c>
      <c r="K363" s="9">
        <v>6</v>
      </c>
      <c r="L363" s="10">
        <v>7</v>
      </c>
    </row>
    <row r="364" spans="4:12" x14ac:dyDescent="0.2">
      <c r="D364" s="9">
        <v>22</v>
      </c>
      <c r="E36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64" s="9">
        <v>1</v>
      </c>
      <c r="G364" s="9">
        <v>2</v>
      </c>
      <c r="H364" s="9">
        <v>3</v>
      </c>
      <c r="I364" s="9">
        <v>4</v>
      </c>
      <c r="J364" s="9">
        <v>5</v>
      </c>
      <c r="K364" s="9">
        <v>6</v>
      </c>
      <c r="L364" s="10">
        <v>7</v>
      </c>
    </row>
    <row r="365" spans="4:12" x14ac:dyDescent="0.2">
      <c r="D365" s="9">
        <v>23</v>
      </c>
      <c r="E36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65" s="9">
        <v>1</v>
      </c>
      <c r="G365" s="9">
        <v>2</v>
      </c>
      <c r="H365" s="9">
        <v>3</v>
      </c>
      <c r="I365" s="9">
        <v>4</v>
      </c>
      <c r="J365" s="9">
        <v>5</v>
      </c>
      <c r="K365" s="9">
        <v>6</v>
      </c>
      <c r="L365" s="10">
        <v>7</v>
      </c>
    </row>
    <row r="366" spans="4:12" x14ac:dyDescent="0.2">
      <c r="D366" s="9">
        <v>24</v>
      </c>
      <c r="E36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66" s="9">
        <v>1</v>
      </c>
      <c r="G366" s="9">
        <v>2</v>
      </c>
      <c r="H366" s="9">
        <v>3</v>
      </c>
      <c r="I366" s="9">
        <v>4</v>
      </c>
      <c r="J366" s="9">
        <v>5</v>
      </c>
      <c r="K366" s="9">
        <v>6</v>
      </c>
      <c r="L366" s="10">
        <v>7</v>
      </c>
    </row>
    <row r="367" spans="4:12" ht="13.5" thickBot="1" x14ac:dyDescent="0.25">
      <c r="D367" s="12">
        <v>25</v>
      </c>
      <c r="E36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67" s="12">
        <v>1</v>
      </c>
      <c r="G367" s="12">
        <v>2</v>
      </c>
      <c r="H367" s="12">
        <v>3</v>
      </c>
      <c r="I367" s="12">
        <v>4</v>
      </c>
      <c r="J367" s="12">
        <v>5</v>
      </c>
      <c r="K367" s="12">
        <v>6</v>
      </c>
      <c r="L367" s="13">
        <v>7</v>
      </c>
    </row>
    <row r="368" spans="4:12" ht="13.5" thickBot="1" x14ac:dyDescent="0.25"/>
    <row r="369" spans="4:14" x14ac:dyDescent="0.2">
      <c r="D369" s="2" t="s">
        <v>13</v>
      </c>
      <c r="E369" s="2" t="s">
        <v>24</v>
      </c>
      <c r="F369" s="14" t="s">
        <v>14</v>
      </c>
      <c r="G369" s="14" t="s">
        <v>15</v>
      </c>
      <c r="H369" s="14" t="s">
        <v>16</v>
      </c>
      <c r="I369" s="14" t="s">
        <v>17</v>
      </c>
      <c r="J369" s="14" t="s">
        <v>18</v>
      </c>
      <c r="K369" s="14" t="s">
        <v>19</v>
      </c>
      <c r="L369" s="15" t="s">
        <v>20</v>
      </c>
      <c r="N369">
        <v>5.2</v>
      </c>
    </row>
    <row r="370" spans="4:14" x14ac:dyDescent="0.2">
      <c r="D370" s="5"/>
      <c r="E370" s="5"/>
      <c r="F370" s="5"/>
      <c r="G370" s="5"/>
      <c r="H370" s="5"/>
      <c r="I370" s="5"/>
      <c r="J370" s="5"/>
      <c r="K370" s="5"/>
      <c r="L370" s="8"/>
    </row>
    <row r="371" spans="4:14" x14ac:dyDescent="0.2">
      <c r="D371" s="9">
        <v>1</v>
      </c>
      <c r="E37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71" s="9">
        <v>1</v>
      </c>
      <c r="G371" s="9">
        <v>2</v>
      </c>
      <c r="H371" s="9">
        <v>3</v>
      </c>
      <c r="I371" s="9">
        <v>4</v>
      </c>
      <c r="J371" s="9">
        <v>5</v>
      </c>
      <c r="K371" s="9">
        <v>6</v>
      </c>
      <c r="L371" s="10">
        <v>7</v>
      </c>
    </row>
    <row r="372" spans="4:14" x14ac:dyDescent="0.2">
      <c r="D372" s="9">
        <v>2</v>
      </c>
      <c r="E37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72" s="9">
        <v>1</v>
      </c>
      <c r="G372" s="9">
        <v>2</v>
      </c>
      <c r="H372" s="9">
        <v>3</v>
      </c>
      <c r="I372" s="9">
        <v>4</v>
      </c>
      <c r="J372" s="9">
        <v>5</v>
      </c>
      <c r="K372" s="9">
        <v>6</v>
      </c>
      <c r="L372" s="10">
        <v>7</v>
      </c>
    </row>
    <row r="373" spans="4:14" x14ac:dyDescent="0.2">
      <c r="D373" s="9">
        <v>3</v>
      </c>
      <c r="E37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73" s="9">
        <v>1</v>
      </c>
      <c r="G373" s="9">
        <v>2</v>
      </c>
      <c r="H373" s="9">
        <v>3</v>
      </c>
      <c r="I373" s="9">
        <v>4</v>
      </c>
      <c r="J373" s="9">
        <v>5</v>
      </c>
      <c r="K373" s="9">
        <v>6</v>
      </c>
      <c r="L373" s="10">
        <v>7</v>
      </c>
    </row>
    <row r="374" spans="4:14" x14ac:dyDescent="0.2">
      <c r="D374" s="9">
        <v>4</v>
      </c>
      <c r="E37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74" s="9">
        <v>1</v>
      </c>
      <c r="G374" s="9">
        <v>2</v>
      </c>
      <c r="H374" s="9">
        <v>3</v>
      </c>
      <c r="I374" s="9">
        <v>4</v>
      </c>
      <c r="J374" s="9">
        <v>5</v>
      </c>
      <c r="K374" s="9">
        <v>6</v>
      </c>
      <c r="L374" s="10">
        <v>7</v>
      </c>
    </row>
    <row r="375" spans="4:14" x14ac:dyDescent="0.2">
      <c r="D375" s="9">
        <v>5</v>
      </c>
      <c r="E37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75" s="9">
        <v>1</v>
      </c>
      <c r="G375" s="9">
        <v>2</v>
      </c>
      <c r="H375" s="9">
        <v>3</v>
      </c>
      <c r="I375" s="9">
        <v>4</v>
      </c>
      <c r="J375" s="9">
        <v>5</v>
      </c>
      <c r="K375" s="9">
        <v>6</v>
      </c>
      <c r="L375" s="10">
        <v>7</v>
      </c>
    </row>
    <row r="376" spans="4:14" x14ac:dyDescent="0.2">
      <c r="D376" s="9">
        <v>6</v>
      </c>
      <c r="E37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76" s="9">
        <v>1</v>
      </c>
      <c r="G376" s="9">
        <v>2</v>
      </c>
      <c r="H376" s="9">
        <v>3</v>
      </c>
      <c r="I376" s="9">
        <v>4</v>
      </c>
      <c r="J376" s="9">
        <v>5</v>
      </c>
      <c r="K376" s="9">
        <v>6</v>
      </c>
      <c r="L376" s="10">
        <v>7</v>
      </c>
    </row>
    <row r="377" spans="4:14" x14ac:dyDescent="0.2">
      <c r="D377" s="9">
        <v>7</v>
      </c>
      <c r="E37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77" s="9">
        <v>1</v>
      </c>
      <c r="G377" s="9">
        <v>2</v>
      </c>
      <c r="H377" s="9">
        <v>3</v>
      </c>
      <c r="I377" s="9">
        <v>4</v>
      </c>
      <c r="J377" s="9">
        <v>5</v>
      </c>
      <c r="K377" s="9">
        <v>6</v>
      </c>
      <c r="L377" s="10">
        <v>7</v>
      </c>
    </row>
    <row r="378" spans="4:14" x14ac:dyDescent="0.2">
      <c r="D378" s="9">
        <v>8</v>
      </c>
      <c r="E37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78" s="9">
        <v>1</v>
      </c>
      <c r="G378" s="9">
        <v>2</v>
      </c>
      <c r="H378" s="9">
        <v>3</v>
      </c>
      <c r="I378" s="9">
        <v>4</v>
      </c>
      <c r="J378" s="9">
        <v>5</v>
      </c>
      <c r="K378" s="9">
        <v>6</v>
      </c>
      <c r="L378" s="10">
        <v>7</v>
      </c>
    </row>
    <row r="379" spans="4:14" x14ac:dyDescent="0.2">
      <c r="D379" s="9">
        <v>9</v>
      </c>
      <c r="E37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79" s="9">
        <v>1</v>
      </c>
      <c r="G379" s="9">
        <v>2</v>
      </c>
      <c r="H379" s="9">
        <v>3</v>
      </c>
      <c r="I379" s="9">
        <v>4</v>
      </c>
      <c r="J379" s="9">
        <v>5</v>
      </c>
      <c r="K379" s="9">
        <v>6</v>
      </c>
      <c r="L379" s="10">
        <v>7</v>
      </c>
    </row>
    <row r="380" spans="4:14" x14ac:dyDescent="0.2">
      <c r="D380" s="9">
        <v>10</v>
      </c>
      <c r="E38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80" s="9">
        <v>1</v>
      </c>
      <c r="G380" s="9">
        <v>2</v>
      </c>
      <c r="H380" s="9">
        <v>3</v>
      </c>
      <c r="I380" s="9">
        <v>4</v>
      </c>
      <c r="J380" s="9">
        <v>5</v>
      </c>
      <c r="K380" s="9">
        <v>6</v>
      </c>
      <c r="L380" s="10">
        <v>7</v>
      </c>
    </row>
    <row r="381" spans="4:14" x14ac:dyDescent="0.2">
      <c r="D381" s="9">
        <v>11</v>
      </c>
      <c r="E38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81" s="9">
        <v>1</v>
      </c>
      <c r="G381" s="9">
        <v>2</v>
      </c>
      <c r="H381" s="9">
        <v>3</v>
      </c>
      <c r="I381" s="9">
        <v>4</v>
      </c>
      <c r="J381" s="9">
        <v>5</v>
      </c>
      <c r="K381" s="9">
        <v>6</v>
      </c>
      <c r="L381" s="10">
        <v>7</v>
      </c>
    </row>
    <row r="382" spans="4:14" x14ac:dyDescent="0.2">
      <c r="D382" s="9">
        <v>12</v>
      </c>
      <c r="E38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82" s="9">
        <v>1</v>
      </c>
      <c r="G382" s="9">
        <v>2</v>
      </c>
      <c r="H382" s="9">
        <v>3</v>
      </c>
      <c r="I382" s="9">
        <v>4</v>
      </c>
      <c r="J382" s="9">
        <v>5</v>
      </c>
      <c r="K382" s="9">
        <v>6</v>
      </c>
      <c r="L382" s="10">
        <v>7</v>
      </c>
    </row>
    <row r="383" spans="4:14" x14ac:dyDescent="0.2">
      <c r="D383" s="9">
        <v>13</v>
      </c>
      <c r="E38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83" s="9">
        <v>1</v>
      </c>
      <c r="G383" s="9">
        <v>2</v>
      </c>
      <c r="H383" s="9">
        <v>3</v>
      </c>
      <c r="I383" s="9">
        <v>4</v>
      </c>
      <c r="J383" s="9">
        <v>5</v>
      </c>
      <c r="K383" s="9">
        <v>6</v>
      </c>
      <c r="L383" s="10">
        <v>7</v>
      </c>
    </row>
    <row r="384" spans="4:14" x14ac:dyDescent="0.2">
      <c r="D384" s="9">
        <v>14</v>
      </c>
      <c r="E38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84" s="9">
        <v>1</v>
      </c>
      <c r="G384" s="9">
        <v>2</v>
      </c>
      <c r="H384" s="9">
        <v>3</v>
      </c>
      <c r="I384" s="9">
        <v>4</v>
      </c>
      <c r="J384" s="9">
        <v>5</v>
      </c>
      <c r="K384" s="9">
        <v>6</v>
      </c>
      <c r="L384" s="10">
        <v>7</v>
      </c>
    </row>
    <row r="385" spans="4:14" x14ac:dyDescent="0.2">
      <c r="D385" s="9">
        <v>15</v>
      </c>
      <c r="E38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85" s="9">
        <v>1</v>
      </c>
      <c r="G385" s="9">
        <v>2</v>
      </c>
      <c r="H385" s="9">
        <v>3</v>
      </c>
      <c r="I385" s="9">
        <v>4</v>
      </c>
      <c r="J385" s="9">
        <v>5</v>
      </c>
      <c r="K385" s="9">
        <v>6</v>
      </c>
      <c r="L385" s="10">
        <v>7</v>
      </c>
    </row>
    <row r="386" spans="4:14" x14ac:dyDescent="0.2">
      <c r="D386" s="9">
        <v>16</v>
      </c>
      <c r="E38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86" s="9">
        <v>1</v>
      </c>
      <c r="G386" s="9">
        <v>2</v>
      </c>
      <c r="H386" s="9">
        <v>3</v>
      </c>
      <c r="I386" s="9">
        <v>4</v>
      </c>
      <c r="J386" s="9">
        <v>5</v>
      </c>
      <c r="K386" s="9">
        <v>6</v>
      </c>
      <c r="L386" s="10">
        <v>7</v>
      </c>
    </row>
    <row r="387" spans="4:14" x14ac:dyDescent="0.2">
      <c r="D387" s="9">
        <v>17</v>
      </c>
      <c r="E38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87" s="9">
        <v>1</v>
      </c>
      <c r="G387" s="9">
        <v>2</v>
      </c>
      <c r="H387" s="9">
        <v>3</v>
      </c>
      <c r="I387" s="9">
        <v>4</v>
      </c>
      <c r="J387" s="9">
        <v>5</v>
      </c>
      <c r="K387" s="9">
        <v>6</v>
      </c>
      <c r="L387" s="10">
        <v>7</v>
      </c>
    </row>
    <row r="388" spans="4:14" x14ac:dyDescent="0.2">
      <c r="D388" s="9">
        <v>18</v>
      </c>
      <c r="E38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88" s="9">
        <v>1</v>
      </c>
      <c r="G388" s="9">
        <v>2</v>
      </c>
      <c r="H388" s="9">
        <v>3</v>
      </c>
      <c r="I388" s="9">
        <v>4</v>
      </c>
      <c r="J388" s="9">
        <v>5</v>
      </c>
      <c r="K388" s="9">
        <v>6</v>
      </c>
      <c r="L388" s="10">
        <v>7</v>
      </c>
    </row>
    <row r="389" spans="4:14" x14ac:dyDescent="0.2">
      <c r="D389" s="9">
        <v>19</v>
      </c>
      <c r="E38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89" s="9">
        <v>1</v>
      </c>
      <c r="G389" s="9">
        <v>2</v>
      </c>
      <c r="H389" s="9">
        <v>3</v>
      </c>
      <c r="I389" s="9">
        <v>4</v>
      </c>
      <c r="J389" s="9">
        <v>5</v>
      </c>
      <c r="K389" s="9">
        <v>6</v>
      </c>
      <c r="L389" s="10">
        <v>7</v>
      </c>
    </row>
    <row r="390" spans="4:14" x14ac:dyDescent="0.2">
      <c r="D390" s="9">
        <v>20</v>
      </c>
      <c r="E39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90" s="9">
        <v>1</v>
      </c>
      <c r="G390" s="9">
        <v>2</v>
      </c>
      <c r="H390" s="9">
        <v>3</v>
      </c>
      <c r="I390" s="9">
        <v>4</v>
      </c>
      <c r="J390" s="9">
        <v>5</v>
      </c>
      <c r="K390" s="9">
        <v>6</v>
      </c>
      <c r="L390" s="10">
        <v>7</v>
      </c>
    </row>
    <row r="391" spans="4:14" x14ac:dyDescent="0.2">
      <c r="D391" s="9">
        <v>21</v>
      </c>
      <c r="E39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91" s="9">
        <v>1</v>
      </c>
      <c r="G391" s="9">
        <v>2</v>
      </c>
      <c r="H391" s="9">
        <v>3</v>
      </c>
      <c r="I391" s="9">
        <v>4</v>
      </c>
      <c r="J391" s="9">
        <v>5</v>
      </c>
      <c r="K391" s="9">
        <v>6</v>
      </c>
      <c r="L391" s="10">
        <v>7</v>
      </c>
    </row>
    <row r="392" spans="4:14" x14ac:dyDescent="0.2">
      <c r="D392" s="9">
        <v>22</v>
      </c>
      <c r="E39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92" s="9">
        <v>1</v>
      </c>
      <c r="G392" s="9">
        <v>2</v>
      </c>
      <c r="H392" s="9">
        <v>3</v>
      </c>
      <c r="I392" s="9">
        <v>4</v>
      </c>
      <c r="J392" s="9">
        <v>5</v>
      </c>
      <c r="K392" s="9">
        <v>6</v>
      </c>
      <c r="L392" s="10">
        <v>7</v>
      </c>
    </row>
    <row r="393" spans="4:14" x14ac:dyDescent="0.2">
      <c r="D393" s="9">
        <v>23</v>
      </c>
      <c r="E39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93" s="9">
        <v>1</v>
      </c>
      <c r="G393" s="9">
        <v>2</v>
      </c>
      <c r="H393" s="9">
        <v>3</v>
      </c>
      <c r="I393" s="9">
        <v>4</v>
      </c>
      <c r="J393" s="9">
        <v>5</v>
      </c>
      <c r="K393" s="9">
        <v>6</v>
      </c>
      <c r="L393" s="10">
        <v>7</v>
      </c>
    </row>
    <row r="394" spans="4:14" x14ac:dyDescent="0.2">
      <c r="D394" s="9">
        <v>24</v>
      </c>
      <c r="E39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94" s="9">
        <v>1</v>
      </c>
      <c r="G394" s="9">
        <v>2</v>
      </c>
      <c r="H394" s="9">
        <v>3</v>
      </c>
      <c r="I394" s="9">
        <v>4</v>
      </c>
      <c r="J394" s="9">
        <v>5</v>
      </c>
      <c r="K394" s="9">
        <v>6</v>
      </c>
      <c r="L394" s="10">
        <v>7</v>
      </c>
    </row>
    <row r="395" spans="4:14" ht="13.5" thickBot="1" x14ac:dyDescent="0.25">
      <c r="D395" s="12">
        <v>25</v>
      </c>
      <c r="E39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95" s="12">
        <v>1</v>
      </c>
      <c r="G395" s="12">
        <v>2</v>
      </c>
      <c r="H395" s="12">
        <v>3</v>
      </c>
      <c r="I395" s="12">
        <v>4</v>
      </c>
      <c r="J395" s="12">
        <v>5</v>
      </c>
      <c r="K395" s="12">
        <v>6</v>
      </c>
      <c r="L395" s="13">
        <v>7</v>
      </c>
    </row>
    <row r="396" spans="4:14" ht="13.5" thickBot="1" x14ac:dyDescent="0.25"/>
    <row r="397" spans="4:14" x14ac:dyDescent="0.2">
      <c r="D397" s="2" t="s">
        <v>13</v>
      </c>
      <c r="E397" s="2" t="s">
        <v>24</v>
      </c>
      <c r="F397" s="14" t="s">
        <v>14</v>
      </c>
      <c r="G397" s="14" t="s">
        <v>15</v>
      </c>
      <c r="H397" s="14" t="s">
        <v>16</v>
      </c>
      <c r="I397" s="14" t="s">
        <v>17</v>
      </c>
      <c r="J397" s="14" t="s">
        <v>18</v>
      </c>
      <c r="K397" s="14" t="s">
        <v>19</v>
      </c>
      <c r="L397" s="15" t="s">
        <v>20</v>
      </c>
      <c r="N397">
        <v>5.3</v>
      </c>
    </row>
    <row r="398" spans="4:14" x14ac:dyDescent="0.2">
      <c r="D398" s="5"/>
      <c r="E398" s="5"/>
      <c r="F398" s="5"/>
      <c r="G398" s="5"/>
      <c r="H398" s="5"/>
      <c r="I398" s="5"/>
      <c r="J398" s="5"/>
      <c r="K398" s="5"/>
      <c r="L398" s="8"/>
    </row>
    <row r="399" spans="4:14" x14ac:dyDescent="0.2">
      <c r="D399" s="9">
        <v>1</v>
      </c>
      <c r="E39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99" s="9">
        <v>1</v>
      </c>
      <c r="G399" s="9">
        <v>2</v>
      </c>
      <c r="H399" s="9">
        <v>3</v>
      </c>
      <c r="I399" s="9">
        <v>4</v>
      </c>
      <c r="J399" s="9">
        <v>5</v>
      </c>
      <c r="K399" s="9">
        <v>6</v>
      </c>
      <c r="L399" s="10">
        <v>7</v>
      </c>
    </row>
    <row r="400" spans="4:14" x14ac:dyDescent="0.2">
      <c r="D400" s="9">
        <v>2</v>
      </c>
      <c r="E40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00" s="9">
        <v>1</v>
      </c>
      <c r="G400" s="9">
        <v>2</v>
      </c>
      <c r="H400" s="9">
        <v>3</v>
      </c>
      <c r="I400" s="9">
        <v>4</v>
      </c>
      <c r="J400" s="9">
        <v>5</v>
      </c>
      <c r="K400" s="9">
        <v>6</v>
      </c>
      <c r="L400" s="10">
        <v>7</v>
      </c>
    </row>
    <row r="401" spans="4:12" x14ac:dyDescent="0.2">
      <c r="D401" s="9">
        <v>3</v>
      </c>
      <c r="E40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01" s="9">
        <v>1</v>
      </c>
      <c r="G401" s="9">
        <v>2</v>
      </c>
      <c r="H401" s="9">
        <v>3</v>
      </c>
      <c r="I401" s="9">
        <v>4</v>
      </c>
      <c r="J401" s="9">
        <v>5</v>
      </c>
      <c r="K401" s="9">
        <v>6</v>
      </c>
      <c r="L401" s="10">
        <v>7</v>
      </c>
    </row>
    <row r="402" spans="4:12" x14ac:dyDescent="0.2">
      <c r="D402" s="9">
        <v>4</v>
      </c>
      <c r="E40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02" s="9">
        <v>1</v>
      </c>
      <c r="G402" s="9">
        <v>2</v>
      </c>
      <c r="H402" s="9">
        <v>3</v>
      </c>
      <c r="I402" s="9">
        <v>4</v>
      </c>
      <c r="J402" s="9">
        <v>5</v>
      </c>
      <c r="K402" s="9">
        <v>6</v>
      </c>
      <c r="L402" s="10">
        <v>7</v>
      </c>
    </row>
    <row r="403" spans="4:12" x14ac:dyDescent="0.2">
      <c r="D403" s="9">
        <v>5</v>
      </c>
      <c r="E40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03" s="9">
        <v>1</v>
      </c>
      <c r="G403" s="9">
        <v>2</v>
      </c>
      <c r="H403" s="9">
        <v>3</v>
      </c>
      <c r="I403" s="9">
        <v>4</v>
      </c>
      <c r="J403" s="9">
        <v>5</v>
      </c>
      <c r="K403" s="9">
        <v>6</v>
      </c>
      <c r="L403" s="10">
        <v>7</v>
      </c>
    </row>
    <row r="404" spans="4:12" x14ac:dyDescent="0.2">
      <c r="D404" s="9">
        <v>6</v>
      </c>
      <c r="E40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04" s="9">
        <v>1</v>
      </c>
      <c r="G404" s="9">
        <v>2</v>
      </c>
      <c r="H404" s="9">
        <v>3</v>
      </c>
      <c r="I404" s="9">
        <v>4</v>
      </c>
      <c r="J404" s="9">
        <v>5</v>
      </c>
      <c r="K404" s="9">
        <v>6</v>
      </c>
      <c r="L404" s="10">
        <v>7</v>
      </c>
    </row>
    <row r="405" spans="4:12" x14ac:dyDescent="0.2">
      <c r="D405" s="9">
        <v>7</v>
      </c>
      <c r="E40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05" s="9">
        <v>1</v>
      </c>
      <c r="G405" s="9">
        <v>2</v>
      </c>
      <c r="H405" s="9">
        <v>3</v>
      </c>
      <c r="I405" s="9">
        <v>4</v>
      </c>
      <c r="J405" s="9">
        <v>5</v>
      </c>
      <c r="K405" s="9">
        <v>6</v>
      </c>
      <c r="L405" s="10">
        <v>7</v>
      </c>
    </row>
    <row r="406" spans="4:12" x14ac:dyDescent="0.2">
      <c r="D406" s="9">
        <v>8</v>
      </c>
      <c r="E40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06" s="9">
        <v>1</v>
      </c>
      <c r="G406" s="9">
        <v>2</v>
      </c>
      <c r="H406" s="9">
        <v>3</v>
      </c>
      <c r="I406" s="9">
        <v>4</v>
      </c>
      <c r="J406" s="9">
        <v>5</v>
      </c>
      <c r="K406" s="9">
        <v>6</v>
      </c>
      <c r="L406" s="10">
        <v>7</v>
      </c>
    </row>
    <row r="407" spans="4:12" x14ac:dyDescent="0.2">
      <c r="D407" s="9">
        <v>9</v>
      </c>
      <c r="E40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07" s="9">
        <v>1</v>
      </c>
      <c r="G407" s="9">
        <v>2</v>
      </c>
      <c r="H407" s="9">
        <v>3</v>
      </c>
      <c r="I407" s="9">
        <v>4</v>
      </c>
      <c r="J407" s="9">
        <v>5</v>
      </c>
      <c r="K407" s="9">
        <v>6</v>
      </c>
      <c r="L407" s="10">
        <v>7</v>
      </c>
    </row>
    <row r="408" spans="4:12" x14ac:dyDescent="0.2">
      <c r="D408" s="9">
        <v>10</v>
      </c>
      <c r="E40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08" s="9">
        <v>1</v>
      </c>
      <c r="G408" s="9">
        <v>2</v>
      </c>
      <c r="H408" s="9">
        <v>3</v>
      </c>
      <c r="I408" s="9">
        <v>4</v>
      </c>
      <c r="J408" s="9">
        <v>5</v>
      </c>
      <c r="K408" s="9">
        <v>6</v>
      </c>
      <c r="L408" s="10">
        <v>7</v>
      </c>
    </row>
    <row r="409" spans="4:12" x14ac:dyDescent="0.2">
      <c r="D409" s="9">
        <v>11</v>
      </c>
      <c r="E40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09" s="9">
        <v>1</v>
      </c>
      <c r="G409" s="9">
        <v>2</v>
      </c>
      <c r="H409" s="9">
        <v>3</v>
      </c>
      <c r="I409" s="9">
        <v>4</v>
      </c>
      <c r="J409" s="9">
        <v>5</v>
      </c>
      <c r="K409" s="9">
        <v>6</v>
      </c>
      <c r="L409" s="10">
        <v>7</v>
      </c>
    </row>
    <row r="410" spans="4:12" x14ac:dyDescent="0.2">
      <c r="D410" s="9">
        <v>12</v>
      </c>
      <c r="E41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10" s="9">
        <v>1</v>
      </c>
      <c r="G410" s="9">
        <v>2</v>
      </c>
      <c r="H410" s="9">
        <v>3</v>
      </c>
      <c r="I410" s="9">
        <v>4</v>
      </c>
      <c r="J410" s="9">
        <v>5</v>
      </c>
      <c r="K410" s="9">
        <v>6</v>
      </c>
      <c r="L410" s="10">
        <v>7</v>
      </c>
    </row>
    <row r="411" spans="4:12" x14ac:dyDescent="0.2">
      <c r="D411" s="9">
        <v>13</v>
      </c>
      <c r="E41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11" s="9">
        <v>1</v>
      </c>
      <c r="G411" s="9">
        <v>2</v>
      </c>
      <c r="H411" s="9">
        <v>3</v>
      </c>
      <c r="I411" s="9">
        <v>4</v>
      </c>
      <c r="J411" s="9">
        <v>5</v>
      </c>
      <c r="K411" s="9">
        <v>6</v>
      </c>
      <c r="L411" s="10">
        <v>7</v>
      </c>
    </row>
    <row r="412" spans="4:12" x14ac:dyDescent="0.2">
      <c r="D412" s="9">
        <v>14</v>
      </c>
      <c r="E41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12" s="9">
        <v>1</v>
      </c>
      <c r="G412" s="9">
        <v>2</v>
      </c>
      <c r="H412" s="9">
        <v>3</v>
      </c>
      <c r="I412" s="9">
        <v>4</v>
      </c>
      <c r="J412" s="9">
        <v>5</v>
      </c>
      <c r="K412" s="9">
        <v>6</v>
      </c>
      <c r="L412" s="10">
        <v>7</v>
      </c>
    </row>
    <row r="413" spans="4:12" x14ac:dyDescent="0.2">
      <c r="D413" s="9">
        <v>15</v>
      </c>
      <c r="E41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13" s="9">
        <v>1</v>
      </c>
      <c r="G413" s="9">
        <v>2</v>
      </c>
      <c r="H413" s="9">
        <v>3</v>
      </c>
      <c r="I413" s="9">
        <v>4</v>
      </c>
      <c r="J413" s="9">
        <v>5</v>
      </c>
      <c r="K413" s="9">
        <v>6</v>
      </c>
      <c r="L413" s="10">
        <v>7</v>
      </c>
    </row>
    <row r="414" spans="4:12" x14ac:dyDescent="0.2">
      <c r="D414" s="9">
        <v>16</v>
      </c>
      <c r="E41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14" s="9">
        <v>1</v>
      </c>
      <c r="G414" s="9">
        <v>2</v>
      </c>
      <c r="H414" s="9">
        <v>3</v>
      </c>
      <c r="I414" s="9">
        <v>4</v>
      </c>
      <c r="J414" s="9">
        <v>5</v>
      </c>
      <c r="K414" s="9">
        <v>6</v>
      </c>
      <c r="L414" s="10">
        <v>7</v>
      </c>
    </row>
    <row r="415" spans="4:12" x14ac:dyDescent="0.2">
      <c r="D415" s="9">
        <v>17</v>
      </c>
      <c r="E41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15" s="9">
        <v>1</v>
      </c>
      <c r="G415" s="9">
        <v>2</v>
      </c>
      <c r="H415" s="9">
        <v>3</v>
      </c>
      <c r="I415" s="9">
        <v>4</v>
      </c>
      <c r="J415" s="9">
        <v>5</v>
      </c>
      <c r="K415" s="9">
        <v>6</v>
      </c>
      <c r="L415" s="10">
        <v>7</v>
      </c>
    </row>
    <row r="416" spans="4:12" x14ac:dyDescent="0.2">
      <c r="D416" s="9">
        <v>18</v>
      </c>
      <c r="E41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16" s="9">
        <v>1</v>
      </c>
      <c r="G416" s="9">
        <v>2</v>
      </c>
      <c r="H416" s="9">
        <v>3</v>
      </c>
      <c r="I416" s="9">
        <v>4</v>
      </c>
      <c r="J416" s="9">
        <v>5</v>
      </c>
      <c r="K416" s="9">
        <v>6</v>
      </c>
      <c r="L416" s="10">
        <v>7</v>
      </c>
    </row>
    <row r="417" spans="4:14" x14ac:dyDescent="0.2">
      <c r="D417" s="9">
        <v>19</v>
      </c>
      <c r="E41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17" s="9">
        <v>1</v>
      </c>
      <c r="G417" s="9">
        <v>2</v>
      </c>
      <c r="H417" s="9">
        <v>3</v>
      </c>
      <c r="I417" s="9">
        <v>4</v>
      </c>
      <c r="J417" s="9">
        <v>5</v>
      </c>
      <c r="K417" s="9">
        <v>6</v>
      </c>
      <c r="L417" s="10">
        <v>7</v>
      </c>
    </row>
    <row r="418" spans="4:14" x14ac:dyDescent="0.2">
      <c r="D418" s="9">
        <v>20</v>
      </c>
      <c r="E41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18" s="9">
        <v>1</v>
      </c>
      <c r="G418" s="9">
        <v>2</v>
      </c>
      <c r="H418" s="9">
        <v>3</v>
      </c>
      <c r="I418" s="9">
        <v>4</v>
      </c>
      <c r="J418" s="9">
        <v>5</v>
      </c>
      <c r="K418" s="9">
        <v>6</v>
      </c>
      <c r="L418" s="10">
        <v>7</v>
      </c>
    </row>
    <row r="419" spans="4:14" x14ac:dyDescent="0.2">
      <c r="D419" s="9">
        <v>21</v>
      </c>
      <c r="E41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19" s="9">
        <v>1</v>
      </c>
      <c r="G419" s="9">
        <v>2</v>
      </c>
      <c r="H419" s="9">
        <v>3</v>
      </c>
      <c r="I419" s="9">
        <v>4</v>
      </c>
      <c r="J419" s="9">
        <v>5</v>
      </c>
      <c r="K419" s="9">
        <v>6</v>
      </c>
      <c r="L419" s="10">
        <v>7</v>
      </c>
    </row>
    <row r="420" spans="4:14" x14ac:dyDescent="0.2">
      <c r="D420" s="9">
        <v>22</v>
      </c>
      <c r="E42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20" s="9">
        <v>1</v>
      </c>
      <c r="G420" s="9">
        <v>2</v>
      </c>
      <c r="H420" s="9">
        <v>3</v>
      </c>
      <c r="I420" s="9">
        <v>4</v>
      </c>
      <c r="J420" s="9">
        <v>5</v>
      </c>
      <c r="K420" s="9">
        <v>6</v>
      </c>
      <c r="L420" s="10">
        <v>7</v>
      </c>
    </row>
    <row r="421" spans="4:14" x14ac:dyDescent="0.2">
      <c r="D421" s="9">
        <v>23</v>
      </c>
      <c r="E42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21" s="9">
        <v>1</v>
      </c>
      <c r="G421" s="9">
        <v>2</v>
      </c>
      <c r="H421" s="9">
        <v>3</v>
      </c>
      <c r="I421" s="9">
        <v>4</v>
      </c>
      <c r="J421" s="9">
        <v>5</v>
      </c>
      <c r="K421" s="9">
        <v>6</v>
      </c>
      <c r="L421" s="10">
        <v>7</v>
      </c>
    </row>
    <row r="422" spans="4:14" x14ac:dyDescent="0.2">
      <c r="D422" s="9">
        <v>24</v>
      </c>
      <c r="E42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22" s="9">
        <v>1</v>
      </c>
      <c r="G422" s="9">
        <v>2</v>
      </c>
      <c r="H422" s="9">
        <v>3</v>
      </c>
      <c r="I422" s="9">
        <v>4</v>
      </c>
      <c r="J422" s="9">
        <v>5</v>
      </c>
      <c r="K422" s="9">
        <v>6</v>
      </c>
      <c r="L422" s="10">
        <v>7</v>
      </c>
    </row>
    <row r="423" spans="4:14" ht="13.5" thickBot="1" x14ac:dyDescent="0.25">
      <c r="D423" s="12">
        <v>25</v>
      </c>
      <c r="E42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23" s="12">
        <v>1</v>
      </c>
      <c r="G423" s="12">
        <v>2</v>
      </c>
      <c r="H423" s="12">
        <v>3</v>
      </c>
      <c r="I423" s="12">
        <v>4</v>
      </c>
      <c r="J423" s="12">
        <v>5</v>
      </c>
      <c r="K423" s="12">
        <v>6</v>
      </c>
      <c r="L423" s="13">
        <v>7</v>
      </c>
    </row>
    <row r="424" spans="4:14" x14ac:dyDescent="0.2">
      <c r="D424" s="2"/>
      <c r="E424" s="2"/>
      <c r="F424" s="2"/>
      <c r="G424" s="2"/>
      <c r="H424" s="2"/>
      <c r="I424" s="2"/>
      <c r="J424" s="2"/>
      <c r="K424" s="2"/>
      <c r="L424" s="3"/>
      <c r="N424">
        <v>6.1</v>
      </c>
    </row>
    <row r="425" spans="4:14" x14ac:dyDescent="0.2">
      <c r="D425" s="5" t="s">
        <v>13</v>
      </c>
      <c r="E425" s="5" t="s">
        <v>21</v>
      </c>
      <c r="F425" s="6" t="s">
        <v>14</v>
      </c>
      <c r="G425" s="6" t="s">
        <v>15</v>
      </c>
      <c r="H425" s="6" t="s">
        <v>16</v>
      </c>
      <c r="I425" s="6" t="s">
        <v>17</v>
      </c>
      <c r="J425" s="6" t="s">
        <v>18</v>
      </c>
      <c r="K425" s="6" t="s">
        <v>19</v>
      </c>
      <c r="L425" s="7" t="s">
        <v>20</v>
      </c>
    </row>
    <row r="426" spans="4:14" x14ac:dyDescent="0.2">
      <c r="D426" s="5"/>
      <c r="E426" s="5"/>
      <c r="F426" s="5"/>
      <c r="G426" s="5"/>
      <c r="H426" s="5"/>
      <c r="I426" s="5"/>
      <c r="J426" s="5"/>
      <c r="K426" s="5"/>
      <c r="L426" s="8"/>
    </row>
    <row r="427" spans="4:14" x14ac:dyDescent="0.2">
      <c r="D427" s="9">
        <v>1</v>
      </c>
      <c r="E42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27" s="9">
        <v>1</v>
      </c>
      <c r="G427" s="9">
        <v>2</v>
      </c>
      <c r="H427" s="9">
        <v>3</v>
      </c>
      <c r="I427" s="9">
        <v>4</v>
      </c>
      <c r="J427" s="9">
        <v>5</v>
      </c>
      <c r="K427" s="9">
        <v>6</v>
      </c>
      <c r="L427" s="10">
        <v>7</v>
      </c>
    </row>
    <row r="428" spans="4:14" x14ac:dyDescent="0.2">
      <c r="D428" s="9">
        <v>2</v>
      </c>
      <c r="E42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28" s="9">
        <v>1</v>
      </c>
      <c r="G428" s="9">
        <v>2</v>
      </c>
      <c r="H428" s="9">
        <v>3</v>
      </c>
      <c r="I428" s="9">
        <v>4</v>
      </c>
      <c r="J428" s="9">
        <v>5</v>
      </c>
      <c r="K428" s="9">
        <v>6</v>
      </c>
      <c r="L428" s="10">
        <v>7</v>
      </c>
    </row>
    <row r="429" spans="4:14" x14ac:dyDescent="0.2">
      <c r="D429" s="9">
        <v>3</v>
      </c>
      <c r="E42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29" s="9">
        <v>1</v>
      </c>
      <c r="G429" s="9">
        <v>2</v>
      </c>
      <c r="H429" s="9">
        <v>3</v>
      </c>
      <c r="I429" s="9">
        <v>4</v>
      </c>
      <c r="J429" s="9">
        <v>5</v>
      </c>
      <c r="K429" s="9">
        <v>6</v>
      </c>
      <c r="L429" s="10">
        <v>7</v>
      </c>
    </row>
    <row r="430" spans="4:14" x14ac:dyDescent="0.2">
      <c r="D430" s="9">
        <v>4</v>
      </c>
      <c r="E43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30" s="9">
        <v>1</v>
      </c>
      <c r="G430" s="9">
        <v>2</v>
      </c>
      <c r="H430" s="9">
        <v>3</v>
      </c>
      <c r="I430" s="9">
        <v>4</v>
      </c>
      <c r="J430" s="9">
        <v>5</v>
      </c>
      <c r="K430" s="9">
        <v>6</v>
      </c>
      <c r="L430" s="10">
        <v>7</v>
      </c>
    </row>
    <row r="431" spans="4:14" x14ac:dyDescent="0.2">
      <c r="D431" s="9">
        <v>5</v>
      </c>
      <c r="E43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31" s="9">
        <v>1</v>
      </c>
      <c r="G431" s="9">
        <v>2</v>
      </c>
      <c r="H431" s="9">
        <v>3</v>
      </c>
      <c r="I431" s="9">
        <v>4</v>
      </c>
      <c r="J431" s="9">
        <v>5</v>
      </c>
      <c r="K431" s="9">
        <v>6</v>
      </c>
      <c r="L431" s="10">
        <v>7</v>
      </c>
    </row>
    <row r="432" spans="4:14" x14ac:dyDescent="0.2">
      <c r="D432" s="9">
        <v>6</v>
      </c>
      <c r="E43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32" s="9">
        <v>1</v>
      </c>
      <c r="G432" s="9">
        <v>2</v>
      </c>
      <c r="H432" s="9">
        <v>3</v>
      </c>
      <c r="I432" s="9">
        <v>4</v>
      </c>
      <c r="J432" s="9">
        <v>5</v>
      </c>
      <c r="K432" s="9">
        <v>6</v>
      </c>
      <c r="L432" s="10">
        <v>7</v>
      </c>
    </row>
    <row r="433" spans="4:12" x14ac:dyDescent="0.2">
      <c r="D433" s="9">
        <v>7</v>
      </c>
      <c r="E43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33" s="9">
        <v>1</v>
      </c>
      <c r="G433" s="9">
        <v>2</v>
      </c>
      <c r="H433" s="9">
        <v>3</v>
      </c>
      <c r="I433" s="9">
        <v>4</v>
      </c>
      <c r="J433" s="9">
        <v>5</v>
      </c>
      <c r="K433" s="9">
        <v>6</v>
      </c>
      <c r="L433" s="10">
        <v>7</v>
      </c>
    </row>
    <row r="434" spans="4:12" x14ac:dyDescent="0.2">
      <c r="D434" s="9">
        <v>8</v>
      </c>
      <c r="E43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34" s="9">
        <v>1</v>
      </c>
      <c r="G434" s="9">
        <v>2</v>
      </c>
      <c r="H434" s="9">
        <v>3</v>
      </c>
      <c r="I434" s="9">
        <v>4</v>
      </c>
      <c r="J434" s="9">
        <v>5</v>
      </c>
      <c r="K434" s="9">
        <v>6</v>
      </c>
      <c r="L434" s="10">
        <v>7</v>
      </c>
    </row>
    <row r="435" spans="4:12" x14ac:dyDescent="0.2">
      <c r="D435" s="9">
        <v>9</v>
      </c>
      <c r="E43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35" s="9">
        <v>1</v>
      </c>
      <c r="G435" s="9">
        <v>2</v>
      </c>
      <c r="H435" s="9">
        <v>3</v>
      </c>
      <c r="I435" s="9">
        <v>4</v>
      </c>
      <c r="J435" s="9">
        <v>5</v>
      </c>
      <c r="K435" s="9">
        <v>6</v>
      </c>
      <c r="L435" s="10">
        <v>7</v>
      </c>
    </row>
    <row r="436" spans="4:12" x14ac:dyDescent="0.2">
      <c r="D436" s="9">
        <v>10</v>
      </c>
      <c r="E43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36" s="9">
        <v>1</v>
      </c>
      <c r="G436" s="9">
        <v>2</v>
      </c>
      <c r="H436" s="9">
        <v>3</v>
      </c>
      <c r="I436" s="9">
        <v>4</v>
      </c>
      <c r="J436" s="9">
        <v>5</v>
      </c>
      <c r="K436" s="9">
        <v>6</v>
      </c>
      <c r="L436" s="10">
        <v>7</v>
      </c>
    </row>
    <row r="437" spans="4:12" x14ac:dyDescent="0.2">
      <c r="D437" s="9">
        <v>11</v>
      </c>
      <c r="E43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37" s="9">
        <v>1</v>
      </c>
      <c r="G437" s="9">
        <v>2</v>
      </c>
      <c r="H437" s="9">
        <v>3</v>
      </c>
      <c r="I437" s="9">
        <v>4</v>
      </c>
      <c r="J437" s="9">
        <v>5</v>
      </c>
      <c r="K437" s="9">
        <v>6</v>
      </c>
      <c r="L437" s="10">
        <v>7</v>
      </c>
    </row>
    <row r="438" spans="4:12" x14ac:dyDescent="0.2">
      <c r="D438" s="9">
        <v>12</v>
      </c>
      <c r="E43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38" s="9">
        <v>1</v>
      </c>
      <c r="G438" s="9">
        <v>2</v>
      </c>
      <c r="H438" s="9">
        <v>3</v>
      </c>
      <c r="I438" s="9">
        <v>4</v>
      </c>
      <c r="J438" s="9">
        <v>5</v>
      </c>
      <c r="K438" s="9">
        <v>6</v>
      </c>
      <c r="L438" s="10">
        <v>7</v>
      </c>
    </row>
    <row r="439" spans="4:12" x14ac:dyDescent="0.2">
      <c r="D439" s="9">
        <v>13</v>
      </c>
      <c r="E43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39" s="9">
        <v>1</v>
      </c>
      <c r="G439" s="9">
        <v>2</v>
      </c>
      <c r="H439" s="9">
        <v>3</v>
      </c>
      <c r="I439" s="9">
        <v>4</v>
      </c>
      <c r="J439" s="9">
        <v>5</v>
      </c>
      <c r="K439" s="9">
        <v>6</v>
      </c>
      <c r="L439" s="10">
        <v>7</v>
      </c>
    </row>
    <row r="440" spans="4:12" x14ac:dyDescent="0.2">
      <c r="D440" s="9">
        <v>14</v>
      </c>
      <c r="E44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40" s="9">
        <v>1</v>
      </c>
      <c r="G440" s="9">
        <v>2</v>
      </c>
      <c r="H440" s="9">
        <v>3</v>
      </c>
      <c r="I440" s="9">
        <v>4</v>
      </c>
      <c r="J440" s="9">
        <v>5</v>
      </c>
      <c r="K440" s="9">
        <v>6</v>
      </c>
      <c r="L440" s="10">
        <v>7</v>
      </c>
    </row>
    <row r="441" spans="4:12" x14ac:dyDescent="0.2">
      <c r="D441" s="9">
        <v>15</v>
      </c>
      <c r="E44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41" s="9">
        <v>1</v>
      </c>
      <c r="G441" s="9">
        <v>2</v>
      </c>
      <c r="H441" s="9">
        <v>3</v>
      </c>
      <c r="I441" s="9">
        <v>4</v>
      </c>
      <c r="J441" s="9">
        <v>5</v>
      </c>
      <c r="K441" s="9">
        <v>6</v>
      </c>
      <c r="L441" s="10">
        <v>7</v>
      </c>
    </row>
    <row r="442" spans="4:12" x14ac:dyDescent="0.2">
      <c r="D442" s="9">
        <v>16</v>
      </c>
      <c r="E44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42" s="9">
        <v>1</v>
      </c>
      <c r="G442" s="9">
        <v>2</v>
      </c>
      <c r="H442" s="9">
        <v>3</v>
      </c>
      <c r="I442" s="9">
        <v>4</v>
      </c>
      <c r="J442" s="9">
        <v>5</v>
      </c>
      <c r="K442" s="9">
        <v>6</v>
      </c>
      <c r="L442" s="10">
        <v>7</v>
      </c>
    </row>
    <row r="443" spans="4:12" x14ac:dyDescent="0.2">
      <c r="D443" s="9">
        <v>17</v>
      </c>
      <c r="E44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43" s="9">
        <v>1</v>
      </c>
      <c r="G443" s="9">
        <v>2</v>
      </c>
      <c r="H443" s="9">
        <v>3</v>
      </c>
      <c r="I443" s="9">
        <v>4</v>
      </c>
      <c r="J443" s="9">
        <v>5</v>
      </c>
      <c r="K443" s="9">
        <v>6</v>
      </c>
      <c r="L443" s="10">
        <v>7</v>
      </c>
    </row>
    <row r="444" spans="4:12" x14ac:dyDescent="0.2">
      <c r="D444" s="9">
        <v>18</v>
      </c>
      <c r="E44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44" s="9">
        <v>1</v>
      </c>
      <c r="G444" s="9">
        <v>2</v>
      </c>
      <c r="H444" s="9">
        <v>3</v>
      </c>
      <c r="I444" s="9">
        <v>4</v>
      </c>
      <c r="J444" s="9">
        <v>5</v>
      </c>
      <c r="K444" s="9">
        <v>6</v>
      </c>
      <c r="L444" s="10">
        <v>7</v>
      </c>
    </row>
    <row r="445" spans="4:12" x14ac:dyDescent="0.2">
      <c r="D445" s="9">
        <v>19</v>
      </c>
      <c r="E44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45" s="9">
        <v>1</v>
      </c>
      <c r="G445" s="9">
        <v>2</v>
      </c>
      <c r="H445" s="9">
        <v>3</v>
      </c>
      <c r="I445" s="9">
        <v>4</v>
      </c>
      <c r="J445" s="9">
        <v>5</v>
      </c>
      <c r="K445" s="9">
        <v>6</v>
      </c>
      <c r="L445" s="10">
        <v>7</v>
      </c>
    </row>
    <row r="446" spans="4:12" x14ac:dyDescent="0.2">
      <c r="D446" s="9">
        <v>20</v>
      </c>
      <c r="E44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46" s="9">
        <v>1</v>
      </c>
      <c r="G446" s="9">
        <v>2</v>
      </c>
      <c r="H446" s="9">
        <v>3</v>
      </c>
      <c r="I446" s="9">
        <v>4</v>
      </c>
      <c r="J446" s="9">
        <v>5</v>
      </c>
      <c r="K446" s="9">
        <v>6</v>
      </c>
      <c r="L446" s="10">
        <v>7</v>
      </c>
    </row>
    <row r="447" spans="4:12" x14ac:dyDescent="0.2">
      <c r="D447" s="9">
        <v>21</v>
      </c>
      <c r="E44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47" s="9">
        <v>1</v>
      </c>
      <c r="G447" s="9">
        <v>2</v>
      </c>
      <c r="H447" s="9">
        <v>3</v>
      </c>
      <c r="I447" s="9">
        <v>4</v>
      </c>
      <c r="J447" s="9">
        <v>5</v>
      </c>
      <c r="K447" s="9">
        <v>6</v>
      </c>
      <c r="L447" s="10">
        <v>7</v>
      </c>
    </row>
    <row r="448" spans="4:12" x14ac:dyDescent="0.2">
      <c r="D448" s="9">
        <v>22</v>
      </c>
      <c r="E44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48" s="9">
        <v>1</v>
      </c>
      <c r="G448" s="9">
        <v>2</v>
      </c>
      <c r="H448" s="9">
        <v>3</v>
      </c>
      <c r="I448" s="9">
        <v>4</v>
      </c>
      <c r="J448" s="9">
        <v>5</v>
      </c>
      <c r="K448" s="9">
        <v>6</v>
      </c>
      <c r="L448" s="10">
        <v>7</v>
      </c>
    </row>
    <row r="449" spans="4:14" x14ac:dyDescent="0.2">
      <c r="D449" s="9">
        <v>23</v>
      </c>
      <c r="E44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49" s="9">
        <v>1</v>
      </c>
      <c r="G449" s="9">
        <v>2</v>
      </c>
      <c r="H449" s="9">
        <v>3</v>
      </c>
      <c r="I449" s="9">
        <v>4</v>
      </c>
      <c r="J449" s="9">
        <v>5</v>
      </c>
      <c r="K449" s="9">
        <v>6</v>
      </c>
      <c r="L449" s="10">
        <v>7</v>
      </c>
    </row>
    <row r="450" spans="4:14" x14ac:dyDescent="0.2">
      <c r="D450" s="9">
        <v>24</v>
      </c>
      <c r="E45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50" s="9">
        <v>1</v>
      </c>
      <c r="G450" s="9">
        <v>2</v>
      </c>
      <c r="H450" s="9">
        <v>3</v>
      </c>
      <c r="I450" s="9">
        <v>4</v>
      </c>
      <c r="J450" s="9">
        <v>5</v>
      </c>
      <c r="K450" s="9">
        <v>6</v>
      </c>
      <c r="L450" s="10">
        <v>7</v>
      </c>
    </row>
    <row r="451" spans="4:14" ht="13.5" thickBot="1" x14ac:dyDescent="0.25">
      <c r="D451" s="12">
        <v>25</v>
      </c>
      <c r="E45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51" s="12">
        <v>1</v>
      </c>
      <c r="G451" s="12">
        <v>2</v>
      </c>
      <c r="H451" s="12">
        <v>3</v>
      </c>
      <c r="I451" s="12">
        <v>4</v>
      </c>
      <c r="J451" s="12">
        <v>5</v>
      </c>
      <c r="K451" s="12">
        <v>6</v>
      </c>
      <c r="L451" s="13">
        <v>7</v>
      </c>
    </row>
    <row r="452" spans="4:14" ht="13.5" thickBot="1" x14ac:dyDescent="0.25"/>
    <row r="453" spans="4:14" x14ac:dyDescent="0.2">
      <c r="D453" s="2" t="s">
        <v>13</v>
      </c>
      <c r="E453" s="2" t="s">
        <v>24</v>
      </c>
      <c r="F453" s="14" t="s">
        <v>14</v>
      </c>
      <c r="G453" s="14" t="s">
        <v>15</v>
      </c>
      <c r="H453" s="14" t="s">
        <v>16</v>
      </c>
      <c r="I453" s="14" t="s">
        <v>17</v>
      </c>
      <c r="J453" s="14" t="s">
        <v>18</v>
      </c>
      <c r="K453" s="14" t="s">
        <v>19</v>
      </c>
      <c r="L453" s="15" t="s">
        <v>20</v>
      </c>
      <c r="N453">
        <v>6.2</v>
      </c>
    </row>
    <row r="454" spans="4:14" x14ac:dyDescent="0.2">
      <c r="D454" s="5"/>
      <c r="E454" s="5"/>
      <c r="F454" s="5"/>
      <c r="G454" s="5"/>
      <c r="H454" s="5"/>
      <c r="I454" s="5"/>
      <c r="J454" s="5"/>
      <c r="K454" s="5"/>
      <c r="L454" s="8"/>
    </row>
    <row r="455" spans="4:14" x14ac:dyDescent="0.2">
      <c r="D455" s="9">
        <v>1</v>
      </c>
      <c r="E45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55" s="9">
        <v>1</v>
      </c>
      <c r="G455" s="9">
        <v>2</v>
      </c>
      <c r="H455" s="9">
        <v>3</v>
      </c>
      <c r="I455" s="9">
        <v>4</v>
      </c>
      <c r="J455" s="9">
        <v>5</v>
      </c>
      <c r="K455" s="9">
        <v>6</v>
      </c>
      <c r="L455" s="10">
        <v>7</v>
      </c>
    </row>
    <row r="456" spans="4:14" x14ac:dyDescent="0.2">
      <c r="D456" s="9">
        <v>2</v>
      </c>
      <c r="E45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56" s="9">
        <v>1</v>
      </c>
      <c r="G456" s="9">
        <v>2</v>
      </c>
      <c r="H456" s="9">
        <v>3</v>
      </c>
      <c r="I456" s="9">
        <v>4</v>
      </c>
      <c r="J456" s="9">
        <v>5</v>
      </c>
      <c r="K456" s="9">
        <v>6</v>
      </c>
      <c r="L456" s="10">
        <v>7</v>
      </c>
    </row>
    <row r="457" spans="4:14" x14ac:dyDescent="0.2">
      <c r="D457" s="9">
        <v>3</v>
      </c>
      <c r="E45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57" s="9">
        <v>1</v>
      </c>
      <c r="G457" s="9">
        <v>2</v>
      </c>
      <c r="H457" s="9">
        <v>3</v>
      </c>
      <c r="I457" s="9">
        <v>4</v>
      </c>
      <c r="J457" s="9">
        <v>5</v>
      </c>
      <c r="K457" s="9">
        <v>6</v>
      </c>
      <c r="L457" s="10">
        <v>7</v>
      </c>
    </row>
    <row r="458" spans="4:14" x14ac:dyDescent="0.2">
      <c r="D458" s="9">
        <v>4</v>
      </c>
      <c r="E45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58" s="9">
        <v>1</v>
      </c>
      <c r="G458" s="9">
        <v>2</v>
      </c>
      <c r="H458" s="9">
        <v>3</v>
      </c>
      <c r="I458" s="9">
        <v>4</v>
      </c>
      <c r="J458" s="9">
        <v>5</v>
      </c>
      <c r="K458" s="9">
        <v>6</v>
      </c>
      <c r="L458" s="10">
        <v>7</v>
      </c>
    </row>
    <row r="459" spans="4:14" x14ac:dyDescent="0.2">
      <c r="D459" s="9">
        <v>5</v>
      </c>
      <c r="E45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59" s="9">
        <v>1</v>
      </c>
      <c r="G459" s="9">
        <v>2</v>
      </c>
      <c r="H459" s="9">
        <v>3</v>
      </c>
      <c r="I459" s="9">
        <v>4</v>
      </c>
      <c r="J459" s="9">
        <v>5</v>
      </c>
      <c r="K459" s="9">
        <v>6</v>
      </c>
      <c r="L459" s="10">
        <v>7</v>
      </c>
    </row>
    <row r="460" spans="4:14" x14ac:dyDescent="0.2">
      <c r="D460" s="9">
        <v>6</v>
      </c>
      <c r="E46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60" s="9">
        <v>1</v>
      </c>
      <c r="G460" s="9">
        <v>2</v>
      </c>
      <c r="H460" s="9">
        <v>3</v>
      </c>
      <c r="I460" s="9">
        <v>4</v>
      </c>
      <c r="J460" s="9">
        <v>5</v>
      </c>
      <c r="K460" s="9">
        <v>6</v>
      </c>
      <c r="L460" s="10">
        <v>7</v>
      </c>
    </row>
    <row r="461" spans="4:14" x14ac:dyDescent="0.2">
      <c r="D461" s="9">
        <v>7</v>
      </c>
      <c r="E46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61" s="9">
        <v>1</v>
      </c>
      <c r="G461" s="9">
        <v>2</v>
      </c>
      <c r="H461" s="9">
        <v>3</v>
      </c>
      <c r="I461" s="9">
        <v>4</v>
      </c>
      <c r="J461" s="9">
        <v>5</v>
      </c>
      <c r="K461" s="9">
        <v>6</v>
      </c>
      <c r="L461" s="10">
        <v>7</v>
      </c>
    </row>
    <row r="462" spans="4:14" x14ac:dyDescent="0.2">
      <c r="D462" s="9">
        <v>8</v>
      </c>
      <c r="E46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62" s="9">
        <v>1</v>
      </c>
      <c r="G462" s="9">
        <v>2</v>
      </c>
      <c r="H462" s="9">
        <v>3</v>
      </c>
      <c r="I462" s="9">
        <v>4</v>
      </c>
      <c r="J462" s="9">
        <v>5</v>
      </c>
      <c r="K462" s="9">
        <v>6</v>
      </c>
      <c r="L462" s="10">
        <v>7</v>
      </c>
    </row>
    <row r="463" spans="4:14" x14ac:dyDescent="0.2">
      <c r="D463" s="9">
        <v>9</v>
      </c>
      <c r="E46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63" s="9">
        <v>1</v>
      </c>
      <c r="G463" s="9">
        <v>2</v>
      </c>
      <c r="H463" s="9">
        <v>3</v>
      </c>
      <c r="I463" s="9">
        <v>4</v>
      </c>
      <c r="J463" s="9">
        <v>5</v>
      </c>
      <c r="K463" s="9">
        <v>6</v>
      </c>
      <c r="L463" s="10">
        <v>7</v>
      </c>
    </row>
    <row r="464" spans="4:14" x14ac:dyDescent="0.2">
      <c r="D464" s="9">
        <v>10</v>
      </c>
      <c r="E46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64" s="9">
        <v>1</v>
      </c>
      <c r="G464" s="9">
        <v>2</v>
      </c>
      <c r="H464" s="9">
        <v>3</v>
      </c>
      <c r="I464" s="9">
        <v>4</v>
      </c>
      <c r="J464" s="9">
        <v>5</v>
      </c>
      <c r="K464" s="9">
        <v>6</v>
      </c>
      <c r="L464" s="10">
        <v>7</v>
      </c>
    </row>
    <row r="465" spans="4:12" x14ac:dyDescent="0.2">
      <c r="D465" s="9">
        <v>11</v>
      </c>
      <c r="E46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65" s="9">
        <v>1</v>
      </c>
      <c r="G465" s="9">
        <v>2</v>
      </c>
      <c r="H465" s="9">
        <v>3</v>
      </c>
      <c r="I465" s="9">
        <v>4</v>
      </c>
      <c r="J465" s="9">
        <v>5</v>
      </c>
      <c r="K465" s="9">
        <v>6</v>
      </c>
      <c r="L465" s="10">
        <v>7</v>
      </c>
    </row>
    <row r="466" spans="4:12" x14ac:dyDescent="0.2">
      <c r="D466" s="9">
        <v>12</v>
      </c>
      <c r="E46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66" s="9">
        <v>1</v>
      </c>
      <c r="G466" s="9">
        <v>2</v>
      </c>
      <c r="H466" s="9">
        <v>3</v>
      </c>
      <c r="I466" s="9">
        <v>4</v>
      </c>
      <c r="J466" s="9">
        <v>5</v>
      </c>
      <c r="K466" s="9">
        <v>6</v>
      </c>
      <c r="L466" s="10">
        <v>7</v>
      </c>
    </row>
    <row r="467" spans="4:12" x14ac:dyDescent="0.2">
      <c r="D467" s="9">
        <v>13</v>
      </c>
      <c r="E46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67" s="9">
        <v>1</v>
      </c>
      <c r="G467" s="9">
        <v>2</v>
      </c>
      <c r="H467" s="9">
        <v>3</v>
      </c>
      <c r="I467" s="9">
        <v>4</v>
      </c>
      <c r="J467" s="9">
        <v>5</v>
      </c>
      <c r="K467" s="9">
        <v>6</v>
      </c>
      <c r="L467" s="10">
        <v>7</v>
      </c>
    </row>
    <row r="468" spans="4:12" x14ac:dyDescent="0.2">
      <c r="D468" s="9">
        <v>14</v>
      </c>
      <c r="E46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68" s="9">
        <v>1</v>
      </c>
      <c r="G468" s="9">
        <v>2</v>
      </c>
      <c r="H468" s="9">
        <v>3</v>
      </c>
      <c r="I468" s="9">
        <v>4</v>
      </c>
      <c r="J468" s="9">
        <v>5</v>
      </c>
      <c r="K468" s="9">
        <v>6</v>
      </c>
      <c r="L468" s="10">
        <v>7</v>
      </c>
    </row>
    <row r="469" spans="4:12" x14ac:dyDescent="0.2">
      <c r="D469" s="9">
        <v>15</v>
      </c>
      <c r="E46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69" s="9">
        <v>1</v>
      </c>
      <c r="G469" s="9">
        <v>2</v>
      </c>
      <c r="H469" s="9">
        <v>3</v>
      </c>
      <c r="I469" s="9">
        <v>4</v>
      </c>
      <c r="J469" s="9">
        <v>5</v>
      </c>
      <c r="K469" s="9">
        <v>6</v>
      </c>
      <c r="L469" s="10">
        <v>7</v>
      </c>
    </row>
    <row r="470" spans="4:12" x14ac:dyDescent="0.2">
      <c r="D470" s="9">
        <v>16</v>
      </c>
      <c r="E47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70" s="9">
        <v>1</v>
      </c>
      <c r="G470" s="9">
        <v>2</v>
      </c>
      <c r="H470" s="9">
        <v>3</v>
      </c>
      <c r="I470" s="9">
        <v>4</v>
      </c>
      <c r="J470" s="9">
        <v>5</v>
      </c>
      <c r="K470" s="9">
        <v>6</v>
      </c>
      <c r="L470" s="10">
        <v>7</v>
      </c>
    </row>
    <row r="471" spans="4:12" x14ac:dyDescent="0.2">
      <c r="D471" s="9">
        <v>17</v>
      </c>
      <c r="E47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71" s="9">
        <v>1</v>
      </c>
      <c r="G471" s="9">
        <v>2</v>
      </c>
      <c r="H471" s="9">
        <v>3</v>
      </c>
      <c r="I471" s="9">
        <v>4</v>
      </c>
      <c r="J471" s="9">
        <v>5</v>
      </c>
      <c r="K471" s="9">
        <v>6</v>
      </c>
      <c r="L471" s="10">
        <v>7</v>
      </c>
    </row>
    <row r="472" spans="4:12" x14ac:dyDescent="0.2">
      <c r="D472" s="9">
        <v>18</v>
      </c>
      <c r="E47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72" s="9">
        <v>1</v>
      </c>
      <c r="G472" s="9">
        <v>2</v>
      </c>
      <c r="H472" s="9">
        <v>3</v>
      </c>
      <c r="I472" s="9">
        <v>4</v>
      </c>
      <c r="J472" s="9">
        <v>5</v>
      </c>
      <c r="K472" s="9">
        <v>6</v>
      </c>
      <c r="L472" s="10">
        <v>7</v>
      </c>
    </row>
    <row r="473" spans="4:12" x14ac:dyDescent="0.2">
      <c r="D473" s="9">
        <v>19</v>
      </c>
      <c r="E47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73" s="9">
        <v>1</v>
      </c>
      <c r="G473" s="9">
        <v>2</v>
      </c>
      <c r="H473" s="9">
        <v>3</v>
      </c>
      <c r="I473" s="9">
        <v>4</v>
      </c>
      <c r="J473" s="9">
        <v>5</v>
      </c>
      <c r="K473" s="9">
        <v>6</v>
      </c>
      <c r="L473" s="10">
        <v>7</v>
      </c>
    </row>
    <row r="474" spans="4:12" x14ac:dyDescent="0.2">
      <c r="D474" s="9">
        <v>20</v>
      </c>
      <c r="E47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74" s="9">
        <v>1</v>
      </c>
      <c r="G474" s="9">
        <v>2</v>
      </c>
      <c r="H474" s="9">
        <v>3</v>
      </c>
      <c r="I474" s="9">
        <v>4</v>
      </c>
      <c r="J474" s="9">
        <v>5</v>
      </c>
      <c r="K474" s="9">
        <v>6</v>
      </c>
      <c r="L474" s="10">
        <v>7</v>
      </c>
    </row>
    <row r="475" spans="4:12" x14ac:dyDescent="0.2">
      <c r="D475" s="9">
        <v>21</v>
      </c>
      <c r="E47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75" s="9">
        <v>1</v>
      </c>
      <c r="G475" s="9">
        <v>2</v>
      </c>
      <c r="H475" s="9">
        <v>3</v>
      </c>
      <c r="I475" s="9">
        <v>4</v>
      </c>
      <c r="J475" s="9">
        <v>5</v>
      </c>
      <c r="K475" s="9">
        <v>6</v>
      </c>
      <c r="L475" s="10">
        <v>7</v>
      </c>
    </row>
    <row r="476" spans="4:12" x14ac:dyDescent="0.2">
      <c r="D476" s="9">
        <v>22</v>
      </c>
      <c r="E47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76" s="9">
        <v>1</v>
      </c>
      <c r="G476" s="9">
        <v>2</v>
      </c>
      <c r="H476" s="9">
        <v>3</v>
      </c>
      <c r="I476" s="9">
        <v>4</v>
      </c>
      <c r="J476" s="9">
        <v>5</v>
      </c>
      <c r="K476" s="9">
        <v>6</v>
      </c>
      <c r="L476" s="10">
        <v>7</v>
      </c>
    </row>
    <row r="477" spans="4:12" x14ac:dyDescent="0.2">
      <c r="D477" s="9">
        <v>23</v>
      </c>
      <c r="E47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77" s="9">
        <v>1</v>
      </c>
      <c r="G477" s="9">
        <v>2</v>
      </c>
      <c r="H477" s="9">
        <v>3</v>
      </c>
      <c r="I477" s="9">
        <v>4</v>
      </c>
      <c r="J477" s="9">
        <v>5</v>
      </c>
      <c r="K477" s="9">
        <v>6</v>
      </c>
      <c r="L477" s="10">
        <v>7</v>
      </c>
    </row>
    <row r="478" spans="4:12" x14ac:dyDescent="0.2">
      <c r="D478" s="9">
        <v>24</v>
      </c>
      <c r="E47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78" s="9">
        <v>1</v>
      </c>
      <c r="G478" s="9">
        <v>2</v>
      </c>
      <c r="H478" s="9">
        <v>3</v>
      </c>
      <c r="I478" s="9">
        <v>4</v>
      </c>
      <c r="J478" s="9">
        <v>5</v>
      </c>
      <c r="K478" s="9">
        <v>6</v>
      </c>
      <c r="L478" s="10">
        <v>7</v>
      </c>
    </row>
    <row r="479" spans="4:12" ht="13.5" thickBot="1" x14ac:dyDescent="0.25">
      <c r="D479" s="12">
        <v>25</v>
      </c>
      <c r="E47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79" s="12">
        <v>1</v>
      </c>
      <c r="G479" s="12">
        <v>2</v>
      </c>
      <c r="H479" s="12">
        <v>3</v>
      </c>
      <c r="I479" s="12">
        <v>4</v>
      </c>
      <c r="J479" s="12">
        <v>5</v>
      </c>
      <c r="K479" s="12">
        <v>6</v>
      </c>
      <c r="L479" s="13">
        <v>7</v>
      </c>
    </row>
    <row r="480" spans="4:12" ht="13.5" thickBot="1" x14ac:dyDescent="0.25"/>
    <row r="481" spans="4:14" x14ac:dyDescent="0.2">
      <c r="D481" s="2" t="s">
        <v>13</v>
      </c>
      <c r="E481" s="2" t="s">
        <v>24</v>
      </c>
      <c r="F481" s="14" t="s">
        <v>14</v>
      </c>
      <c r="G481" s="14" t="s">
        <v>15</v>
      </c>
      <c r="H481" s="14" t="s">
        <v>16</v>
      </c>
      <c r="I481" s="14" t="s">
        <v>17</v>
      </c>
      <c r="J481" s="14" t="s">
        <v>18</v>
      </c>
      <c r="K481" s="14" t="s">
        <v>19</v>
      </c>
      <c r="L481" s="15" t="s">
        <v>20</v>
      </c>
      <c r="N481">
        <v>6.3</v>
      </c>
    </row>
    <row r="482" spans="4:14" x14ac:dyDescent="0.2">
      <c r="D482" s="5"/>
      <c r="E482" s="5"/>
      <c r="F482" s="5"/>
      <c r="G482" s="5"/>
      <c r="H482" s="5"/>
      <c r="I482" s="5"/>
      <c r="J482" s="5"/>
      <c r="K482" s="5"/>
      <c r="L482" s="8"/>
    </row>
    <row r="483" spans="4:14" x14ac:dyDescent="0.2">
      <c r="D483" s="9">
        <v>1</v>
      </c>
      <c r="E48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83" s="9">
        <v>1</v>
      </c>
      <c r="G483" s="9">
        <v>2</v>
      </c>
      <c r="H483" s="9">
        <v>3</v>
      </c>
      <c r="I483" s="9">
        <v>4</v>
      </c>
      <c r="J483" s="9">
        <v>5</v>
      </c>
      <c r="K483" s="9">
        <v>6</v>
      </c>
      <c r="L483" s="10">
        <v>7</v>
      </c>
    </row>
    <row r="484" spans="4:14" x14ac:dyDescent="0.2">
      <c r="D484" s="9">
        <v>2</v>
      </c>
      <c r="E48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84" s="9">
        <v>1</v>
      </c>
      <c r="G484" s="9">
        <v>2</v>
      </c>
      <c r="H484" s="9">
        <v>3</v>
      </c>
      <c r="I484" s="9">
        <v>4</v>
      </c>
      <c r="J484" s="9">
        <v>5</v>
      </c>
      <c r="K484" s="9">
        <v>6</v>
      </c>
      <c r="L484" s="10">
        <v>7</v>
      </c>
    </row>
    <row r="485" spans="4:14" x14ac:dyDescent="0.2">
      <c r="D485" s="9">
        <v>3</v>
      </c>
      <c r="E48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85" s="9">
        <v>1</v>
      </c>
      <c r="G485" s="9">
        <v>2</v>
      </c>
      <c r="H485" s="9">
        <v>3</v>
      </c>
      <c r="I485" s="9">
        <v>4</v>
      </c>
      <c r="J485" s="9">
        <v>5</v>
      </c>
      <c r="K485" s="9">
        <v>6</v>
      </c>
      <c r="L485" s="10">
        <v>7</v>
      </c>
    </row>
    <row r="486" spans="4:14" x14ac:dyDescent="0.2">
      <c r="D486" s="9">
        <v>4</v>
      </c>
      <c r="E48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86" s="9">
        <v>1</v>
      </c>
      <c r="G486" s="9">
        <v>2</v>
      </c>
      <c r="H486" s="9">
        <v>3</v>
      </c>
      <c r="I486" s="9">
        <v>4</v>
      </c>
      <c r="J486" s="9">
        <v>5</v>
      </c>
      <c r="K486" s="9">
        <v>6</v>
      </c>
      <c r="L486" s="10">
        <v>7</v>
      </c>
    </row>
    <row r="487" spans="4:14" x14ac:dyDescent="0.2">
      <c r="D487" s="9">
        <v>5</v>
      </c>
      <c r="E48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87" s="9">
        <v>1</v>
      </c>
      <c r="G487" s="9">
        <v>2</v>
      </c>
      <c r="H487" s="9">
        <v>3</v>
      </c>
      <c r="I487" s="9">
        <v>4</v>
      </c>
      <c r="J487" s="9">
        <v>5</v>
      </c>
      <c r="K487" s="9">
        <v>6</v>
      </c>
      <c r="L487" s="10">
        <v>7</v>
      </c>
    </row>
    <row r="488" spans="4:14" x14ac:dyDescent="0.2">
      <c r="D488" s="9">
        <v>6</v>
      </c>
      <c r="E48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88" s="9">
        <v>1</v>
      </c>
      <c r="G488" s="9">
        <v>2</v>
      </c>
      <c r="H488" s="9">
        <v>3</v>
      </c>
      <c r="I488" s="9">
        <v>4</v>
      </c>
      <c r="J488" s="9">
        <v>5</v>
      </c>
      <c r="K488" s="9">
        <v>6</v>
      </c>
      <c r="L488" s="10">
        <v>7</v>
      </c>
    </row>
    <row r="489" spans="4:14" x14ac:dyDescent="0.2">
      <c r="D489" s="9">
        <v>7</v>
      </c>
      <c r="E48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89" s="9">
        <v>1</v>
      </c>
      <c r="G489" s="9">
        <v>2</v>
      </c>
      <c r="H489" s="9">
        <v>3</v>
      </c>
      <c r="I489" s="9">
        <v>4</v>
      </c>
      <c r="J489" s="9">
        <v>5</v>
      </c>
      <c r="K489" s="9">
        <v>6</v>
      </c>
      <c r="L489" s="10">
        <v>7</v>
      </c>
    </row>
    <row r="490" spans="4:14" x14ac:dyDescent="0.2">
      <c r="D490" s="9">
        <v>8</v>
      </c>
      <c r="E49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90" s="9">
        <v>1</v>
      </c>
      <c r="G490" s="9">
        <v>2</v>
      </c>
      <c r="H490" s="9">
        <v>3</v>
      </c>
      <c r="I490" s="9">
        <v>4</v>
      </c>
      <c r="J490" s="9">
        <v>5</v>
      </c>
      <c r="K490" s="9">
        <v>6</v>
      </c>
      <c r="L490" s="10">
        <v>7</v>
      </c>
    </row>
    <row r="491" spans="4:14" x14ac:dyDescent="0.2">
      <c r="D491" s="9">
        <v>9</v>
      </c>
      <c r="E49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91" s="9">
        <v>1</v>
      </c>
      <c r="G491" s="9">
        <v>2</v>
      </c>
      <c r="H491" s="9">
        <v>3</v>
      </c>
      <c r="I491" s="9">
        <v>4</v>
      </c>
      <c r="J491" s="9">
        <v>5</v>
      </c>
      <c r="K491" s="9">
        <v>6</v>
      </c>
      <c r="L491" s="10">
        <v>7</v>
      </c>
    </row>
    <row r="492" spans="4:14" x14ac:dyDescent="0.2">
      <c r="D492" s="9">
        <v>10</v>
      </c>
      <c r="E49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92" s="9">
        <v>1</v>
      </c>
      <c r="G492" s="9">
        <v>2</v>
      </c>
      <c r="H492" s="9">
        <v>3</v>
      </c>
      <c r="I492" s="9">
        <v>4</v>
      </c>
      <c r="J492" s="9">
        <v>5</v>
      </c>
      <c r="K492" s="9">
        <v>6</v>
      </c>
      <c r="L492" s="10">
        <v>7</v>
      </c>
    </row>
    <row r="493" spans="4:14" x14ac:dyDescent="0.2">
      <c r="D493" s="9">
        <v>11</v>
      </c>
      <c r="E49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93" s="9">
        <v>1</v>
      </c>
      <c r="G493" s="9">
        <v>2</v>
      </c>
      <c r="H493" s="9">
        <v>3</v>
      </c>
      <c r="I493" s="9">
        <v>4</v>
      </c>
      <c r="J493" s="9">
        <v>5</v>
      </c>
      <c r="K493" s="9">
        <v>6</v>
      </c>
      <c r="L493" s="10">
        <v>7</v>
      </c>
    </row>
    <row r="494" spans="4:14" x14ac:dyDescent="0.2">
      <c r="D494" s="9">
        <v>12</v>
      </c>
      <c r="E49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94" s="9">
        <v>1</v>
      </c>
      <c r="G494" s="9">
        <v>2</v>
      </c>
      <c r="H494" s="9">
        <v>3</v>
      </c>
      <c r="I494" s="9">
        <v>4</v>
      </c>
      <c r="J494" s="9">
        <v>5</v>
      </c>
      <c r="K494" s="9">
        <v>6</v>
      </c>
      <c r="L494" s="10">
        <v>7</v>
      </c>
    </row>
    <row r="495" spans="4:14" x14ac:dyDescent="0.2">
      <c r="D495" s="9">
        <v>13</v>
      </c>
      <c r="E49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95" s="9">
        <v>1</v>
      </c>
      <c r="G495" s="9">
        <v>2</v>
      </c>
      <c r="H495" s="9">
        <v>3</v>
      </c>
      <c r="I495" s="9">
        <v>4</v>
      </c>
      <c r="J495" s="9">
        <v>5</v>
      </c>
      <c r="K495" s="9">
        <v>6</v>
      </c>
      <c r="L495" s="10">
        <v>7</v>
      </c>
    </row>
    <row r="496" spans="4:14" x14ac:dyDescent="0.2">
      <c r="D496" s="9">
        <v>14</v>
      </c>
      <c r="E49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96" s="9">
        <v>1</v>
      </c>
      <c r="G496" s="9">
        <v>2</v>
      </c>
      <c r="H496" s="9">
        <v>3</v>
      </c>
      <c r="I496" s="9">
        <v>4</v>
      </c>
      <c r="J496" s="9">
        <v>5</v>
      </c>
      <c r="K496" s="9">
        <v>6</v>
      </c>
      <c r="L496" s="10">
        <v>7</v>
      </c>
    </row>
    <row r="497" spans="4:14" x14ac:dyDescent="0.2">
      <c r="D497" s="9">
        <v>15</v>
      </c>
      <c r="E49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97" s="9">
        <v>1</v>
      </c>
      <c r="G497" s="9">
        <v>2</v>
      </c>
      <c r="H497" s="9">
        <v>3</v>
      </c>
      <c r="I497" s="9">
        <v>4</v>
      </c>
      <c r="J497" s="9">
        <v>5</v>
      </c>
      <c r="K497" s="9">
        <v>6</v>
      </c>
      <c r="L497" s="10">
        <v>7</v>
      </c>
    </row>
    <row r="498" spans="4:14" x14ac:dyDescent="0.2">
      <c r="D498" s="9">
        <v>16</v>
      </c>
      <c r="E49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98" s="9">
        <v>1</v>
      </c>
      <c r="G498" s="9">
        <v>2</v>
      </c>
      <c r="H498" s="9">
        <v>3</v>
      </c>
      <c r="I498" s="9">
        <v>4</v>
      </c>
      <c r="J498" s="9">
        <v>5</v>
      </c>
      <c r="K498" s="9">
        <v>6</v>
      </c>
      <c r="L498" s="10">
        <v>7</v>
      </c>
    </row>
    <row r="499" spans="4:14" x14ac:dyDescent="0.2">
      <c r="D499" s="9">
        <v>17</v>
      </c>
      <c r="E49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99" s="9">
        <v>1</v>
      </c>
      <c r="G499" s="9">
        <v>2</v>
      </c>
      <c r="H499" s="9">
        <v>3</v>
      </c>
      <c r="I499" s="9">
        <v>4</v>
      </c>
      <c r="J499" s="9">
        <v>5</v>
      </c>
      <c r="K499" s="9">
        <v>6</v>
      </c>
      <c r="L499" s="10">
        <v>7</v>
      </c>
    </row>
    <row r="500" spans="4:14" x14ac:dyDescent="0.2">
      <c r="D500" s="9">
        <v>18</v>
      </c>
      <c r="E50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00" s="9">
        <v>1</v>
      </c>
      <c r="G500" s="9">
        <v>2</v>
      </c>
      <c r="H500" s="9">
        <v>3</v>
      </c>
      <c r="I500" s="9">
        <v>4</v>
      </c>
      <c r="J500" s="9">
        <v>5</v>
      </c>
      <c r="K500" s="9">
        <v>6</v>
      </c>
      <c r="L500" s="10">
        <v>7</v>
      </c>
    </row>
    <row r="501" spans="4:14" x14ac:dyDescent="0.2">
      <c r="D501" s="9">
        <v>19</v>
      </c>
      <c r="E50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01" s="9">
        <v>1</v>
      </c>
      <c r="G501" s="9">
        <v>2</v>
      </c>
      <c r="H501" s="9">
        <v>3</v>
      </c>
      <c r="I501" s="9">
        <v>4</v>
      </c>
      <c r="J501" s="9">
        <v>5</v>
      </c>
      <c r="K501" s="9">
        <v>6</v>
      </c>
      <c r="L501" s="10">
        <v>7</v>
      </c>
    </row>
    <row r="502" spans="4:14" x14ac:dyDescent="0.2">
      <c r="D502" s="9">
        <v>20</v>
      </c>
      <c r="E50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02" s="9">
        <v>1</v>
      </c>
      <c r="G502" s="9">
        <v>2</v>
      </c>
      <c r="H502" s="9">
        <v>3</v>
      </c>
      <c r="I502" s="9">
        <v>4</v>
      </c>
      <c r="J502" s="9">
        <v>5</v>
      </c>
      <c r="K502" s="9">
        <v>6</v>
      </c>
      <c r="L502" s="10">
        <v>7</v>
      </c>
    </row>
    <row r="503" spans="4:14" x14ac:dyDescent="0.2">
      <c r="D503" s="9">
        <v>21</v>
      </c>
      <c r="E50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03" s="9">
        <v>1</v>
      </c>
      <c r="G503" s="9">
        <v>2</v>
      </c>
      <c r="H503" s="9">
        <v>3</v>
      </c>
      <c r="I503" s="9">
        <v>4</v>
      </c>
      <c r="J503" s="9">
        <v>5</v>
      </c>
      <c r="K503" s="9">
        <v>6</v>
      </c>
      <c r="L503" s="10">
        <v>7</v>
      </c>
    </row>
    <row r="504" spans="4:14" x14ac:dyDescent="0.2">
      <c r="D504" s="9">
        <v>22</v>
      </c>
      <c r="E50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04" s="9">
        <v>1</v>
      </c>
      <c r="G504" s="9">
        <v>2</v>
      </c>
      <c r="H504" s="9">
        <v>3</v>
      </c>
      <c r="I504" s="9">
        <v>4</v>
      </c>
      <c r="J504" s="9">
        <v>5</v>
      </c>
      <c r="K504" s="9">
        <v>6</v>
      </c>
      <c r="L504" s="10">
        <v>7</v>
      </c>
    </row>
    <row r="505" spans="4:14" x14ac:dyDescent="0.2">
      <c r="D505" s="9">
        <v>23</v>
      </c>
      <c r="E50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05" s="9">
        <v>1</v>
      </c>
      <c r="G505" s="9">
        <v>2</v>
      </c>
      <c r="H505" s="9">
        <v>3</v>
      </c>
      <c r="I505" s="9">
        <v>4</v>
      </c>
      <c r="J505" s="9">
        <v>5</v>
      </c>
      <c r="K505" s="9">
        <v>6</v>
      </c>
      <c r="L505" s="10">
        <v>7</v>
      </c>
    </row>
    <row r="506" spans="4:14" x14ac:dyDescent="0.2">
      <c r="D506" s="9">
        <v>24</v>
      </c>
      <c r="E50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06" s="9">
        <v>1</v>
      </c>
      <c r="G506" s="9">
        <v>2</v>
      </c>
      <c r="H506" s="9">
        <v>3</v>
      </c>
      <c r="I506" s="9">
        <v>4</v>
      </c>
      <c r="J506" s="9">
        <v>5</v>
      </c>
      <c r="K506" s="9">
        <v>6</v>
      </c>
      <c r="L506" s="10">
        <v>7</v>
      </c>
    </row>
    <row r="507" spans="4:14" ht="13.5" thickBot="1" x14ac:dyDescent="0.25">
      <c r="D507" s="12">
        <v>25</v>
      </c>
      <c r="E50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07" s="12">
        <v>1</v>
      </c>
      <c r="G507" s="12">
        <v>2</v>
      </c>
      <c r="H507" s="12">
        <v>3</v>
      </c>
      <c r="I507" s="12">
        <v>4</v>
      </c>
      <c r="J507" s="12">
        <v>5</v>
      </c>
      <c r="K507" s="12">
        <v>6</v>
      </c>
      <c r="L507" s="13">
        <v>7</v>
      </c>
    </row>
    <row r="508" spans="4:14" x14ac:dyDescent="0.2">
      <c r="D508" s="2"/>
      <c r="E508" s="2"/>
      <c r="F508" s="2"/>
      <c r="G508" s="2"/>
      <c r="H508" s="2"/>
      <c r="I508" s="2"/>
      <c r="J508" s="2"/>
      <c r="K508" s="2"/>
      <c r="L508" s="3"/>
      <c r="N508">
        <v>7.1</v>
      </c>
    </row>
    <row r="509" spans="4:14" x14ac:dyDescent="0.2">
      <c r="D509" s="5" t="s">
        <v>13</v>
      </c>
      <c r="E509" s="5" t="s">
        <v>21</v>
      </c>
      <c r="F509" s="6" t="s">
        <v>14</v>
      </c>
      <c r="G509" s="6" t="s">
        <v>15</v>
      </c>
      <c r="H509" s="6" t="s">
        <v>16</v>
      </c>
      <c r="I509" s="6" t="s">
        <v>17</v>
      </c>
      <c r="J509" s="6" t="s">
        <v>18</v>
      </c>
      <c r="K509" s="6" t="s">
        <v>19</v>
      </c>
      <c r="L509" s="7" t="s">
        <v>20</v>
      </c>
    </row>
    <row r="510" spans="4:14" x14ac:dyDescent="0.2">
      <c r="D510" s="5"/>
      <c r="E510" s="5"/>
      <c r="F510" s="5"/>
      <c r="G510" s="5"/>
      <c r="H510" s="5"/>
      <c r="I510" s="5"/>
      <c r="J510" s="5"/>
      <c r="K510" s="5"/>
      <c r="L510" s="8"/>
    </row>
    <row r="511" spans="4:14" x14ac:dyDescent="0.2">
      <c r="D511" s="9">
        <v>1</v>
      </c>
      <c r="E51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11" s="9">
        <v>1</v>
      </c>
      <c r="G511" s="9">
        <v>2</v>
      </c>
      <c r="H511" s="9">
        <v>3</v>
      </c>
      <c r="I511" s="9">
        <v>4</v>
      </c>
      <c r="J511" s="9">
        <v>5</v>
      </c>
      <c r="K511" s="9">
        <v>6</v>
      </c>
      <c r="L511" s="10">
        <v>7</v>
      </c>
    </row>
    <row r="512" spans="4:14" x14ac:dyDescent="0.2">
      <c r="D512" s="9">
        <v>2</v>
      </c>
      <c r="E51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12" s="9">
        <v>1</v>
      </c>
      <c r="G512" s="9">
        <v>2</v>
      </c>
      <c r="H512" s="9">
        <v>3</v>
      </c>
      <c r="I512" s="9">
        <v>4</v>
      </c>
      <c r="J512" s="9">
        <v>5</v>
      </c>
      <c r="K512" s="9">
        <v>6</v>
      </c>
      <c r="L512" s="10">
        <v>7</v>
      </c>
    </row>
    <row r="513" spans="4:12" x14ac:dyDescent="0.2">
      <c r="D513" s="9">
        <v>3</v>
      </c>
      <c r="E51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13" s="9">
        <v>1</v>
      </c>
      <c r="G513" s="9">
        <v>2</v>
      </c>
      <c r="H513" s="9">
        <v>3</v>
      </c>
      <c r="I513" s="9">
        <v>4</v>
      </c>
      <c r="J513" s="9">
        <v>5</v>
      </c>
      <c r="K513" s="9">
        <v>6</v>
      </c>
      <c r="L513" s="10">
        <v>7</v>
      </c>
    </row>
    <row r="514" spans="4:12" x14ac:dyDescent="0.2">
      <c r="D514" s="9">
        <v>4</v>
      </c>
      <c r="E51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14" s="9">
        <v>1</v>
      </c>
      <c r="G514" s="9">
        <v>2</v>
      </c>
      <c r="H514" s="9">
        <v>3</v>
      </c>
      <c r="I514" s="9">
        <v>4</v>
      </c>
      <c r="J514" s="9">
        <v>5</v>
      </c>
      <c r="K514" s="9">
        <v>6</v>
      </c>
      <c r="L514" s="10">
        <v>7</v>
      </c>
    </row>
    <row r="515" spans="4:12" x14ac:dyDescent="0.2">
      <c r="D515" s="9">
        <v>5</v>
      </c>
      <c r="E51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15" s="9">
        <v>1</v>
      </c>
      <c r="G515" s="9">
        <v>2</v>
      </c>
      <c r="H515" s="9">
        <v>3</v>
      </c>
      <c r="I515" s="9">
        <v>4</v>
      </c>
      <c r="J515" s="9">
        <v>5</v>
      </c>
      <c r="K515" s="9">
        <v>6</v>
      </c>
      <c r="L515" s="10">
        <v>7</v>
      </c>
    </row>
    <row r="516" spans="4:12" x14ac:dyDescent="0.2">
      <c r="D516" s="9">
        <v>6</v>
      </c>
      <c r="E51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16" s="9">
        <v>1</v>
      </c>
      <c r="G516" s="9">
        <v>2</v>
      </c>
      <c r="H516" s="9">
        <v>3</v>
      </c>
      <c r="I516" s="9">
        <v>4</v>
      </c>
      <c r="J516" s="9">
        <v>5</v>
      </c>
      <c r="K516" s="9">
        <v>6</v>
      </c>
      <c r="L516" s="10">
        <v>7</v>
      </c>
    </row>
    <row r="517" spans="4:12" x14ac:dyDescent="0.2">
      <c r="D517" s="9">
        <v>7</v>
      </c>
      <c r="E51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17" s="9">
        <v>1</v>
      </c>
      <c r="G517" s="9">
        <v>2</v>
      </c>
      <c r="H517" s="9">
        <v>3</v>
      </c>
      <c r="I517" s="9">
        <v>4</v>
      </c>
      <c r="J517" s="9">
        <v>5</v>
      </c>
      <c r="K517" s="9">
        <v>6</v>
      </c>
      <c r="L517" s="10">
        <v>7</v>
      </c>
    </row>
    <row r="518" spans="4:12" x14ac:dyDescent="0.2">
      <c r="D518" s="9">
        <v>8</v>
      </c>
      <c r="E51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18" s="9">
        <v>1</v>
      </c>
      <c r="G518" s="9">
        <v>2</v>
      </c>
      <c r="H518" s="9">
        <v>3</v>
      </c>
      <c r="I518" s="9">
        <v>4</v>
      </c>
      <c r="J518" s="9">
        <v>5</v>
      </c>
      <c r="K518" s="9">
        <v>6</v>
      </c>
      <c r="L518" s="10">
        <v>7</v>
      </c>
    </row>
    <row r="519" spans="4:12" x14ac:dyDescent="0.2">
      <c r="D519" s="9">
        <v>9</v>
      </c>
      <c r="E51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19" s="9">
        <v>1</v>
      </c>
      <c r="G519" s="9">
        <v>2</v>
      </c>
      <c r="H519" s="9">
        <v>3</v>
      </c>
      <c r="I519" s="9">
        <v>4</v>
      </c>
      <c r="J519" s="9">
        <v>5</v>
      </c>
      <c r="K519" s="9">
        <v>6</v>
      </c>
      <c r="L519" s="10">
        <v>7</v>
      </c>
    </row>
    <row r="520" spans="4:12" x14ac:dyDescent="0.2">
      <c r="D520" s="9">
        <v>10</v>
      </c>
      <c r="E52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20" s="9">
        <v>1</v>
      </c>
      <c r="G520" s="9">
        <v>2</v>
      </c>
      <c r="H520" s="9">
        <v>3</v>
      </c>
      <c r="I520" s="9">
        <v>4</v>
      </c>
      <c r="J520" s="9">
        <v>5</v>
      </c>
      <c r="K520" s="9">
        <v>6</v>
      </c>
      <c r="L520" s="10">
        <v>7</v>
      </c>
    </row>
    <row r="521" spans="4:12" x14ac:dyDescent="0.2">
      <c r="D521" s="9">
        <v>11</v>
      </c>
      <c r="E52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21" s="9">
        <v>1</v>
      </c>
      <c r="G521" s="9">
        <v>2</v>
      </c>
      <c r="H521" s="9">
        <v>3</v>
      </c>
      <c r="I521" s="9">
        <v>4</v>
      </c>
      <c r="J521" s="9">
        <v>5</v>
      </c>
      <c r="K521" s="9">
        <v>6</v>
      </c>
      <c r="L521" s="10">
        <v>7</v>
      </c>
    </row>
    <row r="522" spans="4:12" x14ac:dyDescent="0.2">
      <c r="D522" s="9">
        <v>12</v>
      </c>
      <c r="E52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22" s="9">
        <v>1</v>
      </c>
      <c r="G522" s="9">
        <v>2</v>
      </c>
      <c r="H522" s="9">
        <v>3</v>
      </c>
      <c r="I522" s="9">
        <v>4</v>
      </c>
      <c r="J522" s="9">
        <v>5</v>
      </c>
      <c r="K522" s="9">
        <v>6</v>
      </c>
      <c r="L522" s="10">
        <v>7</v>
      </c>
    </row>
    <row r="523" spans="4:12" x14ac:dyDescent="0.2">
      <c r="D523" s="9">
        <v>13</v>
      </c>
      <c r="E52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23" s="9">
        <v>1</v>
      </c>
      <c r="G523" s="9">
        <v>2</v>
      </c>
      <c r="H523" s="9">
        <v>3</v>
      </c>
      <c r="I523" s="9">
        <v>4</v>
      </c>
      <c r="J523" s="9">
        <v>5</v>
      </c>
      <c r="K523" s="9">
        <v>6</v>
      </c>
      <c r="L523" s="10">
        <v>7</v>
      </c>
    </row>
    <row r="524" spans="4:12" x14ac:dyDescent="0.2">
      <c r="D524" s="9">
        <v>14</v>
      </c>
      <c r="E52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24" s="9">
        <v>1</v>
      </c>
      <c r="G524" s="9">
        <v>2</v>
      </c>
      <c r="H524" s="9">
        <v>3</v>
      </c>
      <c r="I524" s="9">
        <v>4</v>
      </c>
      <c r="J524" s="9">
        <v>5</v>
      </c>
      <c r="K524" s="9">
        <v>6</v>
      </c>
      <c r="L524" s="10">
        <v>7</v>
      </c>
    </row>
    <row r="525" spans="4:12" x14ac:dyDescent="0.2">
      <c r="D525" s="9">
        <v>15</v>
      </c>
      <c r="E52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25" s="9">
        <v>1</v>
      </c>
      <c r="G525" s="9">
        <v>2</v>
      </c>
      <c r="H525" s="9">
        <v>3</v>
      </c>
      <c r="I525" s="9">
        <v>4</v>
      </c>
      <c r="J525" s="9">
        <v>5</v>
      </c>
      <c r="K525" s="9">
        <v>6</v>
      </c>
      <c r="L525" s="10">
        <v>7</v>
      </c>
    </row>
    <row r="526" spans="4:12" x14ac:dyDescent="0.2">
      <c r="D526" s="9">
        <v>16</v>
      </c>
      <c r="E52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26" s="9">
        <v>1</v>
      </c>
      <c r="G526" s="9">
        <v>2</v>
      </c>
      <c r="H526" s="9">
        <v>3</v>
      </c>
      <c r="I526" s="9">
        <v>4</v>
      </c>
      <c r="J526" s="9">
        <v>5</v>
      </c>
      <c r="K526" s="9">
        <v>6</v>
      </c>
      <c r="L526" s="10">
        <v>7</v>
      </c>
    </row>
    <row r="527" spans="4:12" x14ac:dyDescent="0.2">
      <c r="D527" s="9">
        <v>17</v>
      </c>
      <c r="E52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27" s="9">
        <v>1</v>
      </c>
      <c r="G527" s="9">
        <v>2</v>
      </c>
      <c r="H527" s="9">
        <v>3</v>
      </c>
      <c r="I527" s="9">
        <v>4</v>
      </c>
      <c r="J527" s="9">
        <v>5</v>
      </c>
      <c r="K527" s="9">
        <v>6</v>
      </c>
      <c r="L527" s="10">
        <v>7</v>
      </c>
    </row>
    <row r="528" spans="4:12" x14ac:dyDescent="0.2">
      <c r="D528" s="9">
        <v>18</v>
      </c>
      <c r="E52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28" s="9">
        <v>1</v>
      </c>
      <c r="G528" s="9">
        <v>2</v>
      </c>
      <c r="H528" s="9">
        <v>3</v>
      </c>
      <c r="I528" s="9">
        <v>4</v>
      </c>
      <c r="J528" s="9">
        <v>5</v>
      </c>
      <c r="K528" s="9">
        <v>6</v>
      </c>
      <c r="L528" s="10">
        <v>7</v>
      </c>
    </row>
    <row r="529" spans="4:14" x14ac:dyDescent="0.2">
      <c r="D529" s="9">
        <v>19</v>
      </c>
      <c r="E52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29" s="9">
        <v>1</v>
      </c>
      <c r="G529" s="9">
        <v>2</v>
      </c>
      <c r="H529" s="9">
        <v>3</v>
      </c>
      <c r="I529" s="9">
        <v>4</v>
      </c>
      <c r="J529" s="9">
        <v>5</v>
      </c>
      <c r="K529" s="9">
        <v>6</v>
      </c>
      <c r="L529" s="10">
        <v>7</v>
      </c>
    </row>
    <row r="530" spans="4:14" x14ac:dyDescent="0.2">
      <c r="D530" s="9">
        <v>20</v>
      </c>
      <c r="E53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30" s="9">
        <v>1</v>
      </c>
      <c r="G530" s="9">
        <v>2</v>
      </c>
      <c r="H530" s="9">
        <v>3</v>
      </c>
      <c r="I530" s="9">
        <v>4</v>
      </c>
      <c r="J530" s="9">
        <v>5</v>
      </c>
      <c r="K530" s="9">
        <v>6</v>
      </c>
      <c r="L530" s="10">
        <v>7</v>
      </c>
    </row>
    <row r="531" spans="4:14" x14ac:dyDescent="0.2">
      <c r="D531" s="9">
        <v>21</v>
      </c>
      <c r="E53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31" s="9">
        <v>1</v>
      </c>
      <c r="G531" s="9">
        <v>2</v>
      </c>
      <c r="H531" s="9">
        <v>3</v>
      </c>
      <c r="I531" s="9">
        <v>4</v>
      </c>
      <c r="J531" s="9">
        <v>5</v>
      </c>
      <c r="K531" s="9">
        <v>6</v>
      </c>
      <c r="L531" s="10">
        <v>7</v>
      </c>
    </row>
    <row r="532" spans="4:14" x14ac:dyDescent="0.2">
      <c r="D532" s="9">
        <v>22</v>
      </c>
      <c r="E53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32" s="9">
        <v>1</v>
      </c>
      <c r="G532" s="9">
        <v>2</v>
      </c>
      <c r="H532" s="9">
        <v>3</v>
      </c>
      <c r="I532" s="9">
        <v>4</v>
      </c>
      <c r="J532" s="9">
        <v>5</v>
      </c>
      <c r="K532" s="9">
        <v>6</v>
      </c>
      <c r="L532" s="10">
        <v>7</v>
      </c>
    </row>
    <row r="533" spans="4:14" x14ac:dyDescent="0.2">
      <c r="D533" s="9">
        <v>23</v>
      </c>
      <c r="E53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33" s="9">
        <v>1</v>
      </c>
      <c r="G533" s="9">
        <v>2</v>
      </c>
      <c r="H533" s="9">
        <v>3</v>
      </c>
      <c r="I533" s="9">
        <v>4</v>
      </c>
      <c r="J533" s="9">
        <v>5</v>
      </c>
      <c r="K533" s="9">
        <v>6</v>
      </c>
      <c r="L533" s="10">
        <v>7</v>
      </c>
    </row>
    <row r="534" spans="4:14" x14ac:dyDescent="0.2">
      <c r="D534" s="9">
        <v>24</v>
      </c>
      <c r="E53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34" s="9">
        <v>1</v>
      </c>
      <c r="G534" s="9">
        <v>2</v>
      </c>
      <c r="H534" s="9">
        <v>3</v>
      </c>
      <c r="I534" s="9">
        <v>4</v>
      </c>
      <c r="J534" s="9">
        <v>5</v>
      </c>
      <c r="K534" s="9">
        <v>6</v>
      </c>
      <c r="L534" s="10">
        <v>7</v>
      </c>
    </row>
    <row r="535" spans="4:14" ht="13.5" thickBot="1" x14ac:dyDescent="0.25">
      <c r="D535" s="12">
        <v>25</v>
      </c>
      <c r="E53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35" s="12">
        <v>1</v>
      </c>
      <c r="G535" s="12">
        <v>2</v>
      </c>
      <c r="H535" s="12">
        <v>3</v>
      </c>
      <c r="I535" s="12">
        <v>4</v>
      </c>
      <c r="J535" s="12">
        <v>5</v>
      </c>
      <c r="K535" s="12">
        <v>6</v>
      </c>
      <c r="L535" s="13">
        <v>7</v>
      </c>
    </row>
    <row r="536" spans="4:14" ht="13.5" thickBot="1" x14ac:dyDescent="0.25"/>
    <row r="537" spans="4:14" x14ac:dyDescent="0.2">
      <c r="D537" s="2" t="s">
        <v>13</v>
      </c>
      <c r="E537" s="2" t="s">
        <v>24</v>
      </c>
      <c r="F537" s="14" t="s">
        <v>14</v>
      </c>
      <c r="G537" s="14" t="s">
        <v>15</v>
      </c>
      <c r="H537" s="14" t="s">
        <v>16</v>
      </c>
      <c r="I537" s="14" t="s">
        <v>17</v>
      </c>
      <c r="J537" s="14" t="s">
        <v>18</v>
      </c>
      <c r="K537" s="14" t="s">
        <v>19</v>
      </c>
      <c r="L537" s="15" t="s">
        <v>20</v>
      </c>
      <c r="N537">
        <v>7.2</v>
      </c>
    </row>
    <row r="538" spans="4:14" x14ac:dyDescent="0.2">
      <c r="D538" s="5"/>
      <c r="E538" s="5"/>
      <c r="F538" s="5"/>
      <c r="G538" s="5"/>
      <c r="H538" s="5"/>
      <c r="I538" s="5"/>
      <c r="J538" s="5"/>
      <c r="K538" s="5"/>
      <c r="L538" s="8"/>
    </row>
    <row r="539" spans="4:14" x14ac:dyDescent="0.2">
      <c r="D539" s="9">
        <v>1</v>
      </c>
      <c r="E53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39" s="9">
        <v>1</v>
      </c>
      <c r="G539" s="9">
        <v>2</v>
      </c>
      <c r="H539" s="9">
        <v>3</v>
      </c>
      <c r="I539" s="9">
        <v>4</v>
      </c>
      <c r="J539" s="9">
        <v>5</v>
      </c>
      <c r="K539" s="9">
        <v>6</v>
      </c>
      <c r="L539" s="10">
        <v>7</v>
      </c>
    </row>
    <row r="540" spans="4:14" x14ac:dyDescent="0.2">
      <c r="D540" s="9">
        <v>2</v>
      </c>
      <c r="E54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40" s="9">
        <v>1</v>
      </c>
      <c r="G540" s="9">
        <v>2</v>
      </c>
      <c r="H540" s="9">
        <v>3</v>
      </c>
      <c r="I540" s="9">
        <v>4</v>
      </c>
      <c r="J540" s="9">
        <v>5</v>
      </c>
      <c r="K540" s="9">
        <v>6</v>
      </c>
      <c r="L540" s="10">
        <v>7</v>
      </c>
    </row>
    <row r="541" spans="4:14" x14ac:dyDescent="0.2">
      <c r="D541" s="9">
        <v>3</v>
      </c>
      <c r="E54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41" s="9">
        <v>1</v>
      </c>
      <c r="G541" s="9">
        <v>2</v>
      </c>
      <c r="H541" s="9">
        <v>3</v>
      </c>
      <c r="I541" s="9">
        <v>4</v>
      </c>
      <c r="J541" s="9">
        <v>5</v>
      </c>
      <c r="K541" s="9">
        <v>6</v>
      </c>
      <c r="L541" s="10">
        <v>7</v>
      </c>
    </row>
    <row r="542" spans="4:14" x14ac:dyDescent="0.2">
      <c r="D542" s="9">
        <v>4</v>
      </c>
      <c r="E54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42" s="9">
        <v>1</v>
      </c>
      <c r="G542" s="9">
        <v>2</v>
      </c>
      <c r="H542" s="9">
        <v>3</v>
      </c>
      <c r="I542" s="9">
        <v>4</v>
      </c>
      <c r="J542" s="9">
        <v>5</v>
      </c>
      <c r="K542" s="9">
        <v>6</v>
      </c>
      <c r="L542" s="10">
        <v>7</v>
      </c>
    </row>
    <row r="543" spans="4:14" x14ac:dyDescent="0.2">
      <c r="D543" s="9">
        <v>5</v>
      </c>
      <c r="E54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43" s="9">
        <v>1</v>
      </c>
      <c r="G543" s="9">
        <v>2</v>
      </c>
      <c r="H543" s="9">
        <v>3</v>
      </c>
      <c r="I543" s="9">
        <v>4</v>
      </c>
      <c r="J543" s="9">
        <v>5</v>
      </c>
      <c r="K543" s="9">
        <v>6</v>
      </c>
      <c r="L543" s="10">
        <v>7</v>
      </c>
    </row>
    <row r="544" spans="4:14" x14ac:dyDescent="0.2">
      <c r="D544" s="9">
        <v>6</v>
      </c>
      <c r="E54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44" s="9">
        <v>1</v>
      </c>
      <c r="G544" s="9">
        <v>2</v>
      </c>
      <c r="H544" s="9">
        <v>3</v>
      </c>
      <c r="I544" s="9">
        <v>4</v>
      </c>
      <c r="J544" s="9">
        <v>5</v>
      </c>
      <c r="K544" s="9">
        <v>6</v>
      </c>
      <c r="L544" s="10">
        <v>7</v>
      </c>
    </row>
    <row r="545" spans="4:12" x14ac:dyDescent="0.2">
      <c r="D545" s="9">
        <v>7</v>
      </c>
      <c r="E54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45" s="9">
        <v>1</v>
      </c>
      <c r="G545" s="9">
        <v>2</v>
      </c>
      <c r="H545" s="9">
        <v>3</v>
      </c>
      <c r="I545" s="9">
        <v>4</v>
      </c>
      <c r="J545" s="9">
        <v>5</v>
      </c>
      <c r="K545" s="9">
        <v>6</v>
      </c>
      <c r="L545" s="10">
        <v>7</v>
      </c>
    </row>
    <row r="546" spans="4:12" x14ac:dyDescent="0.2">
      <c r="D546" s="9">
        <v>8</v>
      </c>
      <c r="E54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46" s="9">
        <v>1</v>
      </c>
      <c r="G546" s="9">
        <v>2</v>
      </c>
      <c r="H546" s="9">
        <v>3</v>
      </c>
      <c r="I546" s="9">
        <v>4</v>
      </c>
      <c r="J546" s="9">
        <v>5</v>
      </c>
      <c r="K546" s="9">
        <v>6</v>
      </c>
      <c r="L546" s="10">
        <v>7</v>
      </c>
    </row>
    <row r="547" spans="4:12" x14ac:dyDescent="0.2">
      <c r="D547" s="9">
        <v>9</v>
      </c>
      <c r="E54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47" s="9">
        <v>1</v>
      </c>
      <c r="G547" s="9">
        <v>2</v>
      </c>
      <c r="H547" s="9">
        <v>3</v>
      </c>
      <c r="I547" s="9">
        <v>4</v>
      </c>
      <c r="J547" s="9">
        <v>5</v>
      </c>
      <c r="K547" s="9">
        <v>6</v>
      </c>
      <c r="L547" s="10">
        <v>7</v>
      </c>
    </row>
    <row r="548" spans="4:12" x14ac:dyDescent="0.2">
      <c r="D548" s="9">
        <v>10</v>
      </c>
      <c r="E54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48" s="9">
        <v>1</v>
      </c>
      <c r="G548" s="9">
        <v>2</v>
      </c>
      <c r="H548" s="9">
        <v>3</v>
      </c>
      <c r="I548" s="9">
        <v>4</v>
      </c>
      <c r="J548" s="9">
        <v>5</v>
      </c>
      <c r="K548" s="9">
        <v>6</v>
      </c>
      <c r="L548" s="10">
        <v>7</v>
      </c>
    </row>
    <row r="549" spans="4:12" x14ac:dyDescent="0.2">
      <c r="D549" s="9">
        <v>11</v>
      </c>
      <c r="E54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49" s="9">
        <v>1</v>
      </c>
      <c r="G549" s="9">
        <v>2</v>
      </c>
      <c r="H549" s="9">
        <v>3</v>
      </c>
      <c r="I549" s="9">
        <v>4</v>
      </c>
      <c r="J549" s="9">
        <v>5</v>
      </c>
      <c r="K549" s="9">
        <v>6</v>
      </c>
      <c r="L549" s="10">
        <v>7</v>
      </c>
    </row>
    <row r="550" spans="4:12" x14ac:dyDescent="0.2">
      <c r="D550" s="9">
        <v>12</v>
      </c>
      <c r="E55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50" s="9">
        <v>1</v>
      </c>
      <c r="G550" s="9">
        <v>2</v>
      </c>
      <c r="H550" s="9">
        <v>3</v>
      </c>
      <c r="I550" s="9">
        <v>4</v>
      </c>
      <c r="J550" s="9">
        <v>5</v>
      </c>
      <c r="K550" s="9">
        <v>6</v>
      </c>
      <c r="L550" s="10">
        <v>7</v>
      </c>
    </row>
    <row r="551" spans="4:12" x14ac:dyDescent="0.2">
      <c r="D551" s="9">
        <v>13</v>
      </c>
      <c r="E55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51" s="9">
        <v>1</v>
      </c>
      <c r="G551" s="9">
        <v>2</v>
      </c>
      <c r="H551" s="9">
        <v>3</v>
      </c>
      <c r="I551" s="9">
        <v>4</v>
      </c>
      <c r="J551" s="9">
        <v>5</v>
      </c>
      <c r="K551" s="9">
        <v>6</v>
      </c>
      <c r="L551" s="10">
        <v>7</v>
      </c>
    </row>
    <row r="552" spans="4:12" x14ac:dyDescent="0.2">
      <c r="D552" s="9">
        <v>14</v>
      </c>
      <c r="E55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52" s="9">
        <v>1</v>
      </c>
      <c r="G552" s="9">
        <v>2</v>
      </c>
      <c r="H552" s="9">
        <v>3</v>
      </c>
      <c r="I552" s="9">
        <v>4</v>
      </c>
      <c r="J552" s="9">
        <v>5</v>
      </c>
      <c r="K552" s="9">
        <v>6</v>
      </c>
      <c r="L552" s="10">
        <v>7</v>
      </c>
    </row>
    <row r="553" spans="4:12" x14ac:dyDescent="0.2">
      <c r="D553" s="9">
        <v>15</v>
      </c>
      <c r="E55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53" s="9">
        <v>1</v>
      </c>
      <c r="G553" s="9">
        <v>2</v>
      </c>
      <c r="H553" s="9">
        <v>3</v>
      </c>
      <c r="I553" s="9">
        <v>4</v>
      </c>
      <c r="J553" s="9">
        <v>5</v>
      </c>
      <c r="K553" s="9">
        <v>6</v>
      </c>
      <c r="L553" s="10">
        <v>7</v>
      </c>
    </row>
    <row r="554" spans="4:12" x14ac:dyDescent="0.2">
      <c r="D554" s="9">
        <v>16</v>
      </c>
      <c r="E55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54" s="9">
        <v>1</v>
      </c>
      <c r="G554" s="9">
        <v>2</v>
      </c>
      <c r="H554" s="9">
        <v>3</v>
      </c>
      <c r="I554" s="9">
        <v>4</v>
      </c>
      <c r="J554" s="9">
        <v>5</v>
      </c>
      <c r="K554" s="9">
        <v>6</v>
      </c>
      <c r="L554" s="10">
        <v>7</v>
      </c>
    </row>
    <row r="555" spans="4:12" x14ac:dyDescent="0.2">
      <c r="D555" s="9">
        <v>17</v>
      </c>
      <c r="E55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55" s="9">
        <v>1</v>
      </c>
      <c r="G555" s="9">
        <v>2</v>
      </c>
      <c r="H555" s="9">
        <v>3</v>
      </c>
      <c r="I555" s="9">
        <v>4</v>
      </c>
      <c r="J555" s="9">
        <v>5</v>
      </c>
      <c r="K555" s="9">
        <v>6</v>
      </c>
      <c r="L555" s="10">
        <v>7</v>
      </c>
    </row>
    <row r="556" spans="4:12" x14ac:dyDescent="0.2">
      <c r="D556" s="9">
        <v>18</v>
      </c>
      <c r="E55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56" s="9">
        <v>1</v>
      </c>
      <c r="G556" s="9">
        <v>2</v>
      </c>
      <c r="H556" s="9">
        <v>3</v>
      </c>
      <c r="I556" s="9">
        <v>4</v>
      </c>
      <c r="J556" s="9">
        <v>5</v>
      </c>
      <c r="K556" s="9">
        <v>6</v>
      </c>
      <c r="L556" s="10">
        <v>7</v>
      </c>
    </row>
    <row r="557" spans="4:12" x14ac:dyDescent="0.2">
      <c r="D557" s="9">
        <v>19</v>
      </c>
      <c r="E55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57" s="9">
        <v>1</v>
      </c>
      <c r="G557" s="9">
        <v>2</v>
      </c>
      <c r="H557" s="9">
        <v>3</v>
      </c>
      <c r="I557" s="9">
        <v>4</v>
      </c>
      <c r="J557" s="9">
        <v>5</v>
      </c>
      <c r="K557" s="9">
        <v>6</v>
      </c>
      <c r="L557" s="10">
        <v>7</v>
      </c>
    </row>
    <row r="558" spans="4:12" x14ac:dyDescent="0.2">
      <c r="D558" s="9">
        <v>20</v>
      </c>
      <c r="E55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58" s="9">
        <v>1</v>
      </c>
      <c r="G558" s="9">
        <v>2</v>
      </c>
      <c r="H558" s="9">
        <v>3</v>
      </c>
      <c r="I558" s="9">
        <v>4</v>
      </c>
      <c r="J558" s="9">
        <v>5</v>
      </c>
      <c r="K558" s="9">
        <v>6</v>
      </c>
      <c r="L558" s="10">
        <v>7</v>
      </c>
    </row>
    <row r="559" spans="4:12" x14ac:dyDescent="0.2">
      <c r="D559" s="9">
        <v>21</v>
      </c>
      <c r="E55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59" s="9">
        <v>1</v>
      </c>
      <c r="G559" s="9">
        <v>2</v>
      </c>
      <c r="H559" s="9">
        <v>3</v>
      </c>
      <c r="I559" s="9">
        <v>4</v>
      </c>
      <c r="J559" s="9">
        <v>5</v>
      </c>
      <c r="K559" s="9">
        <v>6</v>
      </c>
      <c r="L559" s="10">
        <v>7</v>
      </c>
    </row>
    <row r="560" spans="4:12" x14ac:dyDescent="0.2">
      <c r="D560" s="9">
        <v>22</v>
      </c>
      <c r="E56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60" s="9">
        <v>1</v>
      </c>
      <c r="G560" s="9">
        <v>2</v>
      </c>
      <c r="H560" s="9">
        <v>3</v>
      </c>
      <c r="I560" s="9">
        <v>4</v>
      </c>
      <c r="J560" s="9">
        <v>5</v>
      </c>
      <c r="K560" s="9">
        <v>6</v>
      </c>
      <c r="L560" s="10">
        <v>7</v>
      </c>
    </row>
    <row r="561" spans="4:14" x14ac:dyDescent="0.2">
      <c r="D561" s="9">
        <v>23</v>
      </c>
      <c r="E56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61" s="9">
        <v>1</v>
      </c>
      <c r="G561" s="9">
        <v>2</v>
      </c>
      <c r="H561" s="9">
        <v>3</v>
      </c>
      <c r="I561" s="9">
        <v>4</v>
      </c>
      <c r="J561" s="9">
        <v>5</v>
      </c>
      <c r="K561" s="9">
        <v>6</v>
      </c>
      <c r="L561" s="10">
        <v>7</v>
      </c>
    </row>
    <row r="562" spans="4:14" x14ac:dyDescent="0.2">
      <c r="D562" s="9">
        <v>24</v>
      </c>
      <c r="E56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62" s="9">
        <v>1</v>
      </c>
      <c r="G562" s="9">
        <v>2</v>
      </c>
      <c r="H562" s="9">
        <v>3</v>
      </c>
      <c r="I562" s="9">
        <v>4</v>
      </c>
      <c r="J562" s="9">
        <v>5</v>
      </c>
      <c r="K562" s="9">
        <v>6</v>
      </c>
      <c r="L562" s="10">
        <v>7</v>
      </c>
    </row>
    <row r="563" spans="4:14" ht="13.5" thickBot="1" x14ac:dyDescent="0.25">
      <c r="D563" s="12">
        <v>25</v>
      </c>
      <c r="E56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63" s="12">
        <v>1</v>
      </c>
      <c r="G563" s="12">
        <v>2</v>
      </c>
      <c r="H563" s="12">
        <v>3</v>
      </c>
      <c r="I563" s="12">
        <v>4</v>
      </c>
      <c r="J563" s="12">
        <v>5</v>
      </c>
      <c r="K563" s="12">
        <v>6</v>
      </c>
      <c r="L563" s="13">
        <v>7</v>
      </c>
    </row>
    <row r="564" spans="4:14" ht="13.5" thickBot="1" x14ac:dyDescent="0.25"/>
    <row r="565" spans="4:14" x14ac:dyDescent="0.2">
      <c r="D565" s="2" t="s">
        <v>13</v>
      </c>
      <c r="E565" s="2" t="s">
        <v>24</v>
      </c>
      <c r="F565" s="14" t="s">
        <v>14</v>
      </c>
      <c r="G565" s="14" t="s">
        <v>15</v>
      </c>
      <c r="H565" s="14" t="s">
        <v>16</v>
      </c>
      <c r="I565" s="14" t="s">
        <v>17</v>
      </c>
      <c r="J565" s="14" t="s">
        <v>18</v>
      </c>
      <c r="K565" s="14" t="s">
        <v>19</v>
      </c>
      <c r="L565" s="15" t="s">
        <v>20</v>
      </c>
      <c r="N565">
        <v>7.3</v>
      </c>
    </row>
    <row r="566" spans="4:14" x14ac:dyDescent="0.2">
      <c r="D566" s="5"/>
      <c r="E566" s="5"/>
      <c r="F566" s="5"/>
      <c r="G566" s="5"/>
      <c r="H566" s="5"/>
      <c r="I566" s="5"/>
      <c r="J566" s="5"/>
      <c r="K566" s="5"/>
      <c r="L566" s="8"/>
    </row>
    <row r="567" spans="4:14" x14ac:dyDescent="0.2">
      <c r="D567" s="9">
        <v>1</v>
      </c>
      <c r="E56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67" s="9">
        <v>1</v>
      </c>
      <c r="G567" s="9">
        <v>2</v>
      </c>
      <c r="H567" s="9">
        <v>3</v>
      </c>
      <c r="I567" s="9">
        <v>4</v>
      </c>
      <c r="J567" s="9">
        <v>5</v>
      </c>
      <c r="K567" s="9">
        <v>6</v>
      </c>
      <c r="L567" s="10">
        <v>7</v>
      </c>
    </row>
    <row r="568" spans="4:14" x14ac:dyDescent="0.2">
      <c r="D568" s="9">
        <v>2</v>
      </c>
      <c r="E56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68" s="9">
        <v>1</v>
      </c>
      <c r="G568" s="9">
        <v>2</v>
      </c>
      <c r="H568" s="9">
        <v>3</v>
      </c>
      <c r="I568" s="9">
        <v>4</v>
      </c>
      <c r="J568" s="9">
        <v>5</v>
      </c>
      <c r="K568" s="9">
        <v>6</v>
      </c>
      <c r="L568" s="10">
        <v>7</v>
      </c>
    </row>
    <row r="569" spans="4:14" x14ac:dyDescent="0.2">
      <c r="D569" s="9">
        <v>3</v>
      </c>
      <c r="E56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69" s="9">
        <v>1</v>
      </c>
      <c r="G569" s="9">
        <v>2</v>
      </c>
      <c r="H569" s="9">
        <v>3</v>
      </c>
      <c r="I569" s="9">
        <v>4</v>
      </c>
      <c r="J569" s="9">
        <v>5</v>
      </c>
      <c r="K569" s="9">
        <v>6</v>
      </c>
      <c r="L569" s="10">
        <v>7</v>
      </c>
    </row>
    <row r="570" spans="4:14" x14ac:dyDescent="0.2">
      <c r="D570" s="9">
        <v>4</v>
      </c>
      <c r="E57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70" s="9">
        <v>1</v>
      </c>
      <c r="G570" s="9">
        <v>2</v>
      </c>
      <c r="H570" s="9">
        <v>3</v>
      </c>
      <c r="I570" s="9">
        <v>4</v>
      </c>
      <c r="J570" s="9">
        <v>5</v>
      </c>
      <c r="K570" s="9">
        <v>6</v>
      </c>
      <c r="L570" s="10">
        <v>7</v>
      </c>
    </row>
    <row r="571" spans="4:14" x14ac:dyDescent="0.2">
      <c r="D571" s="9">
        <v>5</v>
      </c>
      <c r="E57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71" s="9">
        <v>1</v>
      </c>
      <c r="G571" s="9">
        <v>2</v>
      </c>
      <c r="H571" s="9">
        <v>3</v>
      </c>
      <c r="I571" s="9">
        <v>4</v>
      </c>
      <c r="J571" s="9">
        <v>5</v>
      </c>
      <c r="K571" s="9">
        <v>6</v>
      </c>
      <c r="L571" s="10">
        <v>7</v>
      </c>
    </row>
    <row r="572" spans="4:14" x14ac:dyDescent="0.2">
      <c r="D572" s="9">
        <v>6</v>
      </c>
      <c r="E57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72" s="9">
        <v>1</v>
      </c>
      <c r="G572" s="9">
        <v>2</v>
      </c>
      <c r="H572" s="9">
        <v>3</v>
      </c>
      <c r="I572" s="9">
        <v>4</v>
      </c>
      <c r="J572" s="9">
        <v>5</v>
      </c>
      <c r="K572" s="9">
        <v>6</v>
      </c>
      <c r="L572" s="10">
        <v>7</v>
      </c>
    </row>
    <row r="573" spans="4:14" x14ac:dyDescent="0.2">
      <c r="D573" s="9">
        <v>7</v>
      </c>
      <c r="E57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73" s="9">
        <v>1</v>
      </c>
      <c r="G573" s="9">
        <v>2</v>
      </c>
      <c r="H573" s="9">
        <v>3</v>
      </c>
      <c r="I573" s="9">
        <v>4</v>
      </c>
      <c r="J573" s="9">
        <v>5</v>
      </c>
      <c r="K573" s="9">
        <v>6</v>
      </c>
      <c r="L573" s="10">
        <v>7</v>
      </c>
    </row>
    <row r="574" spans="4:14" x14ac:dyDescent="0.2">
      <c r="D574" s="9">
        <v>8</v>
      </c>
      <c r="E57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74" s="9">
        <v>1</v>
      </c>
      <c r="G574" s="9">
        <v>2</v>
      </c>
      <c r="H574" s="9">
        <v>3</v>
      </c>
      <c r="I574" s="9">
        <v>4</v>
      </c>
      <c r="J574" s="9">
        <v>5</v>
      </c>
      <c r="K574" s="9">
        <v>6</v>
      </c>
      <c r="L574" s="10">
        <v>7</v>
      </c>
    </row>
    <row r="575" spans="4:14" x14ac:dyDescent="0.2">
      <c r="D575" s="9">
        <v>9</v>
      </c>
      <c r="E57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75" s="9">
        <v>1</v>
      </c>
      <c r="G575" s="9">
        <v>2</v>
      </c>
      <c r="H575" s="9">
        <v>3</v>
      </c>
      <c r="I575" s="9">
        <v>4</v>
      </c>
      <c r="J575" s="9">
        <v>5</v>
      </c>
      <c r="K575" s="9">
        <v>6</v>
      </c>
      <c r="L575" s="10">
        <v>7</v>
      </c>
    </row>
    <row r="576" spans="4:14" x14ac:dyDescent="0.2">
      <c r="D576" s="9">
        <v>10</v>
      </c>
      <c r="E57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76" s="9">
        <v>1</v>
      </c>
      <c r="G576" s="9">
        <v>2</v>
      </c>
      <c r="H576" s="9">
        <v>3</v>
      </c>
      <c r="I576" s="9">
        <v>4</v>
      </c>
      <c r="J576" s="9">
        <v>5</v>
      </c>
      <c r="K576" s="9">
        <v>6</v>
      </c>
      <c r="L576" s="10">
        <v>7</v>
      </c>
    </row>
    <row r="577" spans="4:14" x14ac:dyDescent="0.2">
      <c r="D577" s="9">
        <v>11</v>
      </c>
      <c r="E57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77" s="9">
        <v>1</v>
      </c>
      <c r="G577" s="9">
        <v>2</v>
      </c>
      <c r="H577" s="9">
        <v>3</v>
      </c>
      <c r="I577" s="9">
        <v>4</v>
      </c>
      <c r="J577" s="9">
        <v>5</v>
      </c>
      <c r="K577" s="9">
        <v>6</v>
      </c>
      <c r="L577" s="10">
        <v>7</v>
      </c>
    </row>
    <row r="578" spans="4:14" x14ac:dyDescent="0.2">
      <c r="D578" s="9">
        <v>12</v>
      </c>
      <c r="E57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78" s="9">
        <v>1</v>
      </c>
      <c r="G578" s="9">
        <v>2</v>
      </c>
      <c r="H578" s="9">
        <v>3</v>
      </c>
      <c r="I578" s="9">
        <v>4</v>
      </c>
      <c r="J578" s="9">
        <v>5</v>
      </c>
      <c r="K578" s="9">
        <v>6</v>
      </c>
      <c r="L578" s="10">
        <v>7</v>
      </c>
    </row>
    <row r="579" spans="4:14" x14ac:dyDescent="0.2">
      <c r="D579" s="9">
        <v>13</v>
      </c>
      <c r="E57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79" s="9">
        <v>1</v>
      </c>
      <c r="G579" s="9">
        <v>2</v>
      </c>
      <c r="H579" s="9">
        <v>3</v>
      </c>
      <c r="I579" s="9">
        <v>4</v>
      </c>
      <c r="J579" s="9">
        <v>5</v>
      </c>
      <c r="K579" s="9">
        <v>6</v>
      </c>
      <c r="L579" s="10">
        <v>7</v>
      </c>
    </row>
    <row r="580" spans="4:14" x14ac:dyDescent="0.2">
      <c r="D580" s="9">
        <v>14</v>
      </c>
      <c r="E58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80" s="9">
        <v>1</v>
      </c>
      <c r="G580" s="9">
        <v>2</v>
      </c>
      <c r="H580" s="9">
        <v>3</v>
      </c>
      <c r="I580" s="9">
        <v>4</v>
      </c>
      <c r="J580" s="9">
        <v>5</v>
      </c>
      <c r="K580" s="9">
        <v>6</v>
      </c>
      <c r="L580" s="10">
        <v>7</v>
      </c>
    </row>
    <row r="581" spans="4:14" x14ac:dyDescent="0.2">
      <c r="D581" s="9">
        <v>15</v>
      </c>
      <c r="E58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81" s="9">
        <v>1</v>
      </c>
      <c r="G581" s="9">
        <v>2</v>
      </c>
      <c r="H581" s="9">
        <v>3</v>
      </c>
      <c r="I581" s="9">
        <v>4</v>
      </c>
      <c r="J581" s="9">
        <v>5</v>
      </c>
      <c r="K581" s="9">
        <v>6</v>
      </c>
      <c r="L581" s="10">
        <v>7</v>
      </c>
    </row>
    <row r="582" spans="4:14" x14ac:dyDescent="0.2">
      <c r="D582" s="9">
        <v>16</v>
      </c>
      <c r="E58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82" s="9">
        <v>1</v>
      </c>
      <c r="G582" s="9">
        <v>2</v>
      </c>
      <c r="H582" s="9">
        <v>3</v>
      </c>
      <c r="I582" s="9">
        <v>4</v>
      </c>
      <c r="J582" s="9">
        <v>5</v>
      </c>
      <c r="K582" s="9">
        <v>6</v>
      </c>
      <c r="L582" s="10">
        <v>7</v>
      </c>
    </row>
    <row r="583" spans="4:14" x14ac:dyDescent="0.2">
      <c r="D583" s="9">
        <v>17</v>
      </c>
      <c r="E58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83" s="9">
        <v>1</v>
      </c>
      <c r="G583" s="9">
        <v>2</v>
      </c>
      <c r="H583" s="9">
        <v>3</v>
      </c>
      <c r="I583" s="9">
        <v>4</v>
      </c>
      <c r="J583" s="9">
        <v>5</v>
      </c>
      <c r="K583" s="9">
        <v>6</v>
      </c>
      <c r="L583" s="10">
        <v>7</v>
      </c>
    </row>
    <row r="584" spans="4:14" x14ac:dyDescent="0.2">
      <c r="D584" s="9">
        <v>18</v>
      </c>
      <c r="E58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84" s="9">
        <v>1</v>
      </c>
      <c r="G584" s="9">
        <v>2</v>
      </c>
      <c r="H584" s="9">
        <v>3</v>
      </c>
      <c r="I584" s="9">
        <v>4</v>
      </c>
      <c r="J584" s="9">
        <v>5</v>
      </c>
      <c r="K584" s="9">
        <v>6</v>
      </c>
      <c r="L584" s="10">
        <v>7</v>
      </c>
    </row>
    <row r="585" spans="4:14" x14ac:dyDescent="0.2">
      <c r="D585" s="9">
        <v>19</v>
      </c>
      <c r="E58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85" s="9">
        <v>1</v>
      </c>
      <c r="G585" s="9">
        <v>2</v>
      </c>
      <c r="H585" s="9">
        <v>3</v>
      </c>
      <c r="I585" s="9">
        <v>4</v>
      </c>
      <c r="J585" s="9">
        <v>5</v>
      </c>
      <c r="K585" s="9">
        <v>6</v>
      </c>
      <c r="L585" s="10">
        <v>7</v>
      </c>
    </row>
    <row r="586" spans="4:14" x14ac:dyDescent="0.2">
      <c r="D586" s="9">
        <v>20</v>
      </c>
      <c r="E58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86" s="9">
        <v>1</v>
      </c>
      <c r="G586" s="9">
        <v>2</v>
      </c>
      <c r="H586" s="9">
        <v>3</v>
      </c>
      <c r="I586" s="9">
        <v>4</v>
      </c>
      <c r="J586" s="9">
        <v>5</v>
      </c>
      <c r="K586" s="9">
        <v>6</v>
      </c>
      <c r="L586" s="10">
        <v>7</v>
      </c>
    </row>
    <row r="587" spans="4:14" x14ac:dyDescent="0.2">
      <c r="D587" s="9">
        <v>21</v>
      </c>
      <c r="E58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87" s="9">
        <v>1</v>
      </c>
      <c r="G587" s="9">
        <v>2</v>
      </c>
      <c r="H587" s="9">
        <v>3</v>
      </c>
      <c r="I587" s="9">
        <v>4</v>
      </c>
      <c r="J587" s="9">
        <v>5</v>
      </c>
      <c r="K587" s="9">
        <v>6</v>
      </c>
      <c r="L587" s="10">
        <v>7</v>
      </c>
    </row>
    <row r="588" spans="4:14" x14ac:dyDescent="0.2">
      <c r="D588" s="9">
        <v>22</v>
      </c>
      <c r="E58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88" s="9">
        <v>1</v>
      </c>
      <c r="G588" s="9">
        <v>2</v>
      </c>
      <c r="H588" s="9">
        <v>3</v>
      </c>
      <c r="I588" s="9">
        <v>4</v>
      </c>
      <c r="J588" s="9">
        <v>5</v>
      </c>
      <c r="K588" s="9">
        <v>6</v>
      </c>
      <c r="L588" s="10">
        <v>7</v>
      </c>
    </row>
    <row r="589" spans="4:14" x14ac:dyDescent="0.2">
      <c r="D589" s="9">
        <v>23</v>
      </c>
      <c r="E58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89" s="9">
        <v>1</v>
      </c>
      <c r="G589" s="9">
        <v>2</v>
      </c>
      <c r="H589" s="9">
        <v>3</v>
      </c>
      <c r="I589" s="9">
        <v>4</v>
      </c>
      <c r="J589" s="9">
        <v>5</v>
      </c>
      <c r="K589" s="9">
        <v>6</v>
      </c>
      <c r="L589" s="10">
        <v>7</v>
      </c>
    </row>
    <row r="590" spans="4:14" x14ac:dyDescent="0.2">
      <c r="D590" s="9">
        <v>24</v>
      </c>
      <c r="E59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90" s="9">
        <v>1</v>
      </c>
      <c r="G590" s="9">
        <v>2</v>
      </c>
      <c r="H590" s="9">
        <v>3</v>
      </c>
      <c r="I590" s="9">
        <v>4</v>
      </c>
      <c r="J590" s="9">
        <v>5</v>
      </c>
      <c r="K590" s="9">
        <v>6</v>
      </c>
      <c r="L590" s="10">
        <v>7</v>
      </c>
    </row>
    <row r="591" spans="4:14" ht="13.5" thickBot="1" x14ac:dyDescent="0.25">
      <c r="D591" s="12">
        <v>25</v>
      </c>
      <c r="E59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91" s="12">
        <v>1</v>
      </c>
      <c r="G591" s="12">
        <v>2</v>
      </c>
      <c r="H591" s="12">
        <v>3</v>
      </c>
      <c r="I591" s="12">
        <v>4</v>
      </c>
      <c r="J591" s="12">
        <v>5</v>
      </c>
      <c r="K591" s="12">
        <v>6</v>
      </c>
      <c r="L591" s="13">
        <v>7</v>
      </c>
    </row>
    <row r="592" spans="4:14" x14ac:dyDescent="0.2">
      <c r="D592" s="2"/>
      <c r="E592" s="2"/>
      <c r="F592" s="2"/>
      <c r="G592" s="2"/>
      <c r="H592" s="2"/>
      <c r="I592" s="2"/>
      <c r="J592" s="2"/>
      <c r="K592" s="2"/>
      <c r="L592" s="3"/>
      <c r="N592">
        <v>8.1</v>
      </c>
    </row>
    <row r="593" spans="4:12" x14ac:dyDescent="0.2">
      <c r="D593" s="5" t="s">
        <v>13</v>
      </c>
      <c r="E593" s="5" t="s">
        <v>21</v>
      </c>
      <c r="F593" s="6" t="s">
        <v>14</v>
      </c>
      <c r="G593" s="6" t="s">
        <v>15</v>
      </c>
      <c r="H593" s="6" t="s">
        <v>16</v>
      </c>
      <c r="I593" s="6" t="s">
        <v>17</v>
      </c>
      <c r="J593" s="6" t="s">
        <v>18</v>
      </c>
      <c r="K593" s="6" t="s">
        <v>19</v>
      </c>
      <c r="L593" s="7" t="s">
        <v>20</v>
      </c>
    </row>
    <row r="594" spans="4:12" x14ac:dyDescent="0.2">
      <c r="D594" s="5"/>
      <c r="E594" s="5"/>
      <c r="F594" s="5"/>
      <c r="G594" s="5"/>
      <c r="H594" s="5"/>
      <c r="I594" s="5"/>
      <c r="J594" s="5"/>
      <c r="K594" s="5"/>
      <c r="L594" s="8"/>
    </row>
    <row r="595" spans="4:12" x14ac:dyDescent="0.2">
      <c r="D595" s="9">
        <v>1</v>
      </c>
      <c r="E59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95" s="9">
        <v>1</v>
      </c>
      <c r="G595" s="9">
        <v>2</v>
      </c>
      <c r="H595" s="9">
        <v>3</v>
      </c>
      <c r="I595" s="9">
        <v>4</v>
      </c>
      <c r="J595" s="9">
        <v>5</v>
      </c>
      <c r="K595" s="9">
        <v>6</v>
      </c>
      <c r="L595" s="10">
        <v>7</v>
      </c>
    </row>
    <row r="596" spans="4:12" x14ac:dyDescent="0.2">
      <c r="D596" s="9">
        <v>2</v>
      </c>
      <c r="E59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96" s="9">
        <v>1</v>
      </c>
      <c r="G596" s="9">
        <v>2</v>
      </c>
      <c r="H596" s="9">
        <v>3</v>
      </c>
      <c r="I596" s="9">
        <v>4</v>
      </c>
      <c r="J596" s="9">
        <v>5</v>
      </c>
      <c r="K596" s="9">
        <v>6</v>
      </c>
      <c r="L596" s="10">
        <v>7</v>
      </c>
    </row>
    <row r="597" spans="4:12" x14ac:dyDescent="0.2">
      <c r="D597" s="9">
        <v>3</v>
      </c>
      <c r="E59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97" s="9">
        <v>1</v>
      </c>
      <c r="G597" s="9">
        <v>2</v>
      </c>
      <c r="H597" s="9">
        <v>3</v>
      </c>
      <c r="I597" s="9">
        <v>4</v>
      </c>
      <c r="J597" s="9">
        <v>5</v>
      </c>
      <c r="K597" s="9">
        <v>6</v>
      </c>
      <c r="L597" s="10">
        <v>7</v>
      </c>
    </row>
    <row r="598" spans="4:12" x14ac:dyDescent="0.2">
      <c r="D598" s="9">
        <v>4</v>
      </c>
      <c r="E59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98" s="9">
        <v>1</v>
      </c>
      <c r="G598" s="9">
        <v>2</v>
      </c>
      <c r="H598" s="9">
        <v>3</v>
      </c>
      <c r="I598" s="9">
        <v>4</v>
      </c>
      <c r="J598" s="9">
        <v>5</v>
      </c>
      <c r="K598" s="9">
        <v>6</v>
      </c>
      <c r="L598" s="10">
        <v>7</v>
      </c>
    </row>
    <row r="599" spans="4:12" x14ac:dyDescent="0.2">
      <c r="D599" s="9">
        <v>5</v>
      </c>
      <c r="E59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99" s="9">
        <v>1</v>
      </c>
      <c r="G599" s="9">
        <v>2</v>
      </c>
      <c r="H599" s="9">
        <v>3</v>
      </c>
      <c r="I599" s="9">
        <v>4</v>
      </c>
      <c r="J599" s="9">
        <v>5</v>
      </c>
      <c r="K599" s="9">
        <v>6</v>
      </c>
      <c r="L599" s="10">
        <v>7</v>
      </c>
    </row>
    <row r="600" spans="4:12" x14ac:dyDescent="0.2">
      <c r="D600" s="9">
        <v>6</v>
      </c>
      <c r="E60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00" s="9">
        <v>1</v>
      </c>
      <c r="G600" s="9">
        <v>2</v>
      </c>
      <c r="H600" s="9">
        <v>3</v>
      </c>
      <c r="I600" s="9">
        <v>4</v>
      </c>
      <c r="J600" s="9">
        <v>5</v>
      </c>
      <c r="K600" s="9">
        <v>6</v>
      </c>
      <c r="L600" s="10">
        <v>7</v>
      </c>
    </row>
    <row r="601" spans="4:12" x14ac:dyDescent="0.2">
      <c r="D601" s="9">
        <v>7</v>
      </c>
      <c r="E60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01" s="9">
        <v>1</v>
      </c>
      <c r="G601" s="9">
        <v>2</v>
      </c>
      <c r="H601" s="9">
        <v>3</v>
      </c>
      <c r="I601" s="9">
        <v>4</v>
      </c>
      <c r="J601" s="9">
        <v>5</v>
      </c>
      <c r="K601" s="9">
        <v>6</v>
      </c>
      <c r="L601" s="10">
        <v>7</v>
      </c>
    </row>
    <row r="602" spans="4:12" x14ac:dyDescent="0.2">
      <c r="D602" s="9">
        <v>8</v>
      </c>
      <c r="E60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02" s="9">
        <v>1</v>
      </c>
      <c r="G602" s="9">
        <v>2</v>
      </c>
      <c r="H602" s="9">
        <v>3</v>
      </c>
      <c r="I602" s="9">
        <v>4</v>
      </c>
      <c r="J602" s="9">
        <v>5</v>
      </c>
      <c r="K602" s="9">
        <v>6</v>
      </c>
      <c r="L602" s="10">
        <v>7</v>
      </c>
    </row>
    <row r="603" spans="4:12" x14ac:dyDescent="0.2">
      <c r="D603" s="9">
        <v>9</v>
      </c>
      <c r="E60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03" s="9">
        <v>1</v>
      </c>
      <c r="G603" s="9">
        <v>2</v>
      </c>
      <c r="H603" s="9">
        <v>3</v>
      </c>
      <c r="I603" s="9">
        <v>4</v>
      </c>
      <c r="J603" s="9">
        <v>5</v>
      </c>
      <c r="K603" s="9">
        <v>6</v>
      </c>
      <c r="L603" s="10">
        <v>7</v>
      </c>
    </row>
    <row r="604" spans="4:12" x14ac:dyDescent="0.2">
      <c r="D604" s="9">
        <v>10</v>
      </c>
      <c r="E60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04" s="9">
        <v>1</v>
      </c>
      <c r="G604" s="9">
        <v>2</v>
      </c>
      <c r="H604" s="9">
        <v>3</v>
      </c>
      <c r="I604" s="9">
        <v>4</v>
      </c>
      <c r="J604" s="9">
        <v>5</v>
      </c>
      <c r="K604" s="9">
        <v>6</v>
      </c>
      <c r="L604" s="10">
        <v>7</v>
      </c>
    </row>
    <row r="605" spans="4:12" x14ac:dyDescent="0.2">
      <c r="D605" s="9">
        <v>11</v>
      </c>
      <c r="E60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05" s="9">
        <v>1</v>
      </c>
      <c r="G605" s="9">
        <v>2</v>
      </c>
      <c r="H605" s="9">
        <v>3</v>
      </c>
      <c r="I605" s="9">
        <v>4</v>
      </c>
      <c r="J605" s="9">
        <v>5</v>
      </c>
      <c r="K605" s="9">
        <v>6</v>
      </c>
      <c r="L605" s="10">
        <v>7</v>
      </c>
    </row>
    <row r="606" spans="4:12" x14ac:dyDescent="0.2">
      <c r="D606" s="9">
        <v>12</v>
      </c>
      <c r="E60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06" s="9">
        <v>1</v>
      </c>
      <c r="G606" s="9">
        <v>2</v>
      </c>
      <c r="H606" s="9">
        <v>3</v>
      </c>
      <c r="I606" s="9">
        <v>4</v>
      </c>
      <c r="J606" s="9">
        <v>5</v>
      </c>
      <c r="K606" s="9">
        <v>6</v>
      </c>
      <c r="L606" s="10">
        <v>7</v>
      </c>
    </row>
    <row r="607" spans="4:12" x14ac:dyDescent="0.2">
      <c r="D607" s="9">
        <v>13</v>
      </c>
      <c r="E60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07" s="9">
        <v>1</v>
      </c>
      <c r="G607" s="9">
        <v>2</v>
      </c>
      <c r="H607" s="9">
        <v>3</v>
      </c>
      <c r="I607" s="9">
        <v>4</v>
      </c>
      <c r="J607" s="9">
        <v>5</v>
      </c>
      <c r="K607" s="9">
        <v>6</v>
      </c>
      <c r="L607" s="10">
        <v>7</v>
      </c>
    </row>
    <row r="608" spans="4:12" x14ac:dyDescent="0.2">
      <c r="D608" s="9">
        <v>14</v>
      </c>
      <c r="E60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08" s="9">
        <v>1</v>
      </c>
      <c r="G608" s="9">
        <v>2</v>
      </c>
      <c r="H608" s="9">
        <v>3</v>
      </c>
      <c r="I608" s="9">
        <v>4</v>
      </c>
      <c r="J608" s="9">
        <v>5</v>
      </c>
      <c r="K608" s="9">
        <v>6</v>
      </c>
      <c r="L608" s="10">
        <v>7</v>
      </c>
    </row>
    <row r="609" spans="4:14" x14ac:dyDescent="0.2">
      <c r="D609" s="9">
        <v>15</v>
      </c>
      <c r="E60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09" s="9">
        <v>1</v>
      </c>
      <c r="G609" s="9">
        <v>2</v>
      </c>
      <c r="H609" s="9">
        <v>3</v>
      </c>
      <c r="I609" s="9">
        <v>4</v>
      </c>
      <c r="J609" s="9">
        <v>5</v>
      </c>
      <c r="K609" s="9">
        <v>6</v>
      </c>
      <c r="L609" s="10">
        <v>7</v>
      </c>
    </row>
    <row r="610" spans="4:14" x14ac:dyDescent="0.2">
      <c r="D610" s="9">
        <v>16</v>
      </c>
      <c r="E61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10" s="9">
        <v>1</v>
      </c>
      <c r="G610" s="9">
        <v>2</v>
      </c>
      <c r="H610" s="9">
        <v>3</v>
      </c>
      <c r="I610" s="9">
        <v>4</v>
      </c>
      <c r="J610" s="9">
        <v>5</v>
      </c>
      <c r="K610" s="9">
        <v>6</v>
      </c>
      <c r="L610" s="10">
        <v>7</v>
      </c>
    </row>
    <row r="611" spans="4:14" x14ac:dyDescent="0.2">
      <c r="D611" s="9">
        <v>17</v>
      </c>
      <c r="E61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11" s="9">
        <v>1</v>
      </c>
      <c r="G611" s="9">
        <v>2</v>
      </c>
      <c r="H611" s="9">
        <v>3</v>
      </c>
      <c r="I611" s="9">
        <v>4</v>
      </c>
      <c r="J611" s="9">
        <v>5</v>
      </c>
      <c r="K611" s="9">
        <v>6</v>
      </c>
      <c r="L611" s="10">
        <v>7</v>
      </c>
    </row>
    <row r="612" spans="4:14" x14ac:dyDescent="0.2">
      <c r="D612" s="9">
        <v>18</v>
      </c>
      <c r="E61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12" s="9">
        <v>1</v>
      </c>
      <c r="G612" s="9">
        <v>2</v>
      </c>
      <c r="H612" s="9">
        <v>3</v>
      </c>
      <c r="I612" s="9">
        <v>4</v>
      </c>
      <c r="J612" s="9">
        <v>5</v>
      </c>
      <c r="K612" s="9">
        <v>6</v>
      </c>
      <c r="L612" s="10">
        <v>7</v>
      </c>
    </row>
    <row r="613" spans="4:14" x14ac:dyDescent="0.2">
      <c r="D613" s="9">
        <v>19</v>
      </c>
      <c r="E61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13" s="9">
        <v>1</v>
      </c>
      <c r="G613" s="9">
        <v>2</v>
      </c>
      <c r="H613" s="9">
        <v>3</v>
      </c>
      <c r="I613" s="9">
        <v>4</v>
      </c>
      <c r="J613" s="9">
        <v>5</v>
      </c>
      <c r="K613" s="9">
        <v>6</v>
      </c>
      <c r="L613" s="10">
        <v>7</v>
      </c>
    </row>
    <row r="614" spans="4:14" x14ac:dyDescent="0.2">
      <c r="D614" s="9">
        <v>20</v>
      </c>
      <c r="E61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14" s="9">
        <v>1</v>
      </c>
      <c r="G614" s="9">
        <v>2</v>
      </c>
      <c r="H614" s="9">
        <v>3</v>
      </c>
      <c r="I614" s="9">
        <v>4</v>
      </c>
      <c r="J614" s="9">
        <v>5</v>
      </c>
      <c r="K614" s="9">
        <v>6</v>
      </c>
      <c r="L614" s="10">
        <v>7</v>
      </c>
    </row>
    <row r="615" spans="4:14" x14ac:dyDescent="0.2">
      <c r="D615" s="9">
        <v>21</v>
      </c>
      <c r="E61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15" s="9">
        <v>1</v>
      </c>
      <c r="G615" s="9">
        <v>2</v>
      </c>
      <c r="H615" s="9">
        <v>3</v>
      </c>
      <c r="I615" s="9">
        <v>4</v>
      </c>
      <c r="J615" s="9">
        <v>5</v>
      </c>
      <c r="K615" s="9">
        <v>6</v>
      </c>
      <c r="L615" s="10">
        <v>7</v>
      </c>
    </row>
    <row r="616" spans="4:14" x14ac:dyDescent="0.2">
      <c r="D616" s="9">
        <v>22</v>
      </c>
      <c r="E61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16" s="9">
        <v>1</v>
      </c>
      <c r="G616" s="9">
        <v>2</v>
      </c>
      <c r="H616" s="9">
        <v>3</v>
      </c>
      <c r="I616" s="9">
        <v>4</v>
      </c>
      <c r="J616" s="9">
        <v>5</v>
      </c>
      <c r="K616" s="9">
        <v>6</v>
      </c>
      <c r="L616" s="10">
        <v>7</v>
      </c>
    </row>
    <row r="617" spans="4:14" x14ac:dyDescent="0.2">
      <c r="D617" s="9">
        <v>23</v>
      </c>
      <c r="E61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17" s="9">
        <v>1</v>
      </c>
      <c r="G617" s="9">
        <v>2</v>
      </c>
      <c r="H617" s="9">
        <v>3</v>
      </c>
      <c r="I617" s="9">
        <v>4</v>
      </c>
      <c r="J617" s="9">
        <v>5</v>
      </c>
      <c r="K617" s="9">
        <v>6</v>
      </c>
      <c r="L617" s="10">
        <v>7</v>
      </c>
    </row>
    <row r="618" spans="4:14" x14ac:dyDescent="0.2">
      <c r="D618" s="9">
        <v>24</v>
      </c>
      <c r="E61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18" s="9">
        <v>1</v>
      </c>
      <c r="G618" s="9">
        <v>2</v>
      </c>
      <c r="H618" s="9">
        <v>3</v>
      </c>
      <c r="I618" s="9">
        <v>4</v>
      </c>
      <c r="J618" s="9">
        <v>5</v>
      </c>
      <c r="K618" s="9">
        <v>6</v>
      </c>
      <c r="L618" s="10">
        <v>7</v>
      </c>
    </row>
    <row r="619" spans="4:14" ht="13.5" thickBot="1" x14ac:dyDescent="0.25">
      <c r="D619" s="12">
        <v>25</v>
      </c>
      <c r="E61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19" s="12">
        <v>1</v>
      </c>
      <c r="G619" s="12">
        <v>2</v>
      </c>
      <c r="H619" s="12">
        <v>3</v>
      </c>
      <c r="I619" s="12">
        <v>4</v>
      </c>
      <c r="J619" s="12">
        <v>5</v>
      </c>
      <c r="K619" s="12">
        <v>6</v>
      </c>
      <c r="L619" s="13">
        <v>7</v>
      </c>
    </row>
    <row r="620" spans="4:14" ht="13.5" thickBot="1" x14ac:dyDescent="0.25"/>
    <row r="621" spans="4:14" x14ac:dyDescent="0.2">
      <c r="D621" s="2" t="s">
        <v>13</v>
      </c>
      <c r="E621" s="2" t="s">
        <v>24</v>
      </c>
      <c r="F621" s="14" t="s">
        <v>14</v>
      </c>
      <c r="G621" s="14" t="s">
        <v>15</v>
      </c>
      <c r="H621" s="14" t="s">
        <v>16</v>
      </c>
      <c r="I621" s="14" t="s">
        <v>17</v>
      </c>
      <c r="J621" s="14" t="s">
        <v>18</v>
      </c>
      <c r="K621" s="14" t="s">
        <v>19</v>
      </c>
      <c r="L621" s="15" t="s">
        <v>20</v>
      </c>
      <c r="N621">
        <v>8.1999999999999993</v>
      </c>
    </row>
    <row r="622" spans="4:14" x14ac:dyDescent="0.2">
      <c r="D622" s="5"/>
      <c r="E622" s="5"/>
      <c r="F622" s="5"/>
      <c r="G622" s="5"/>
      <c r="H622" s="5"/>
      <c r="I622" s="5"/>
      <c r="J622" s="5"/>
      <c r="K622" s="5"/>
      <c r="L622" s="8"/>
    </row>
    <row r="623" spans="4:14" x14ac:dyDescent="0.2">
      <c r="D623" s="9">
        <v>1</v>
      </c>
      <c r="E62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23" s="9">
        <v>1</v>
      </c>
      <c r="G623" s="9">
        <v>2</v>
      </c>
      <c r="H623" s="9">
        <v>3</v>
      </c>
      <c r="I623" s="9">
        <v>4</v>
      </c>
      <c r="J623" s="9">
        <v>5</v>
      </c>
      <c r="K623" s="9">
        <v>6</v>
      </c>
      <c r="L623" s="10">
        <v>7</v>
      </c>
    </row>
    <row r="624" spans="4:14" x14ac:dyDescent="0.2">
      <c r="D624" s="9">
        <v>2</v>
      </c>
      <c r="E62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24" s="9">
        <v>1</v>
      </c>
      <c r="G624" s="9">
        <v>2</v>
      </c>
      <c r="H624" s="9">
        <v>3</v>
      </c>
      <c r="I624" s="9">
        <v>4</v>
      </c>
      <c r="J624" s="9">
        <v>5</v>
      </c>
      <c r="K624" s="9">
        <v>6</v>
      </c>
      <c r="L624" s="10">
        <v>7</v>
      </c>
    </row>
    <row r="625" spans="4:12" x14ac:dyDescent="0.2">
      <c r="D625" s="9">
        <v>3</v>
      </c>
      <c r="E62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25" s="9">
        <v>1</v>
      </c>
      <c r="G625" s="9">
        <v>2</v>
      </c>
      <c r="H625" s="9">
        <v>3</v>
      </c>
      <c r="I625" s="9">
        <v>4</v>
      </c>
      <c r="J625" s="9">
        <v>5</v>
      </c>
      <c r="K625" s="9">
        <v>6</v>
      </c>
      <c r="L625" s="10">
        <v>7</v>
      </c>
    </row>
    <row r="626" spans="4:12" x14ac:dyDescent="0.2">
      <c r="D626" s="9">
        <v>4</v>
      </c>
      <c r="E62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26" s="9">
        <v>1</v>
      </c>
      <c r="G626" s="9">
        <v>2</v>
      </c>
      <c r="H626" s="9">
        <v>3</v>
      </c>
      <c r="I626" s="9">
        <v>4</v>
      </c>
      <c r="J626" s="9">
        <v>5</v>
      </c>
      <c r="K626" s="9">
        <v>6</v>
      </c>
      <c r="L626" s="10">
        <v>7</v>
      </c>
    </row>
    <row r="627" spans="4:12" x14ac:dyDescent="0.2">
      <c r="D627" s="9">
        <v>5</v>
      </c>
      <c r="E62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27" s="9">
        <v>1</v>
      </c>
      <c r="G627" s="9">
        <v>2</v>
      </c>
      <c r="H627" s="9">
        <v>3</v>
      </c>
      <c r="I627" s="9">
        <v>4</v>
      </c>
      <c r="J627" s="9">
        <v>5</v>
      </c>
      <c r="K627" s="9">
        <v>6</v>
      </c>
      <c r="L627" s="10">
        <v>7</v>
      </c>
    </row>
    <row r="628" spans="4:12" x14ac:dyDescent="0.2">
      <c r="D628" s="9">
        <v>6</v>
      </c>
      <c r="E62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28" s="9">
        <v>1</v>
      </c>
      <c r="G628" s="9">
        <v>2</v>
      </c>
      <c r="H628" s="9">
        <v>3</v>
      </c>
      <c r="I628" s="9">
        <v>4</v>
      </c>
      <c r="J628" s="9">
        <v>5</v>
      </c>
      <c r="K628" s="9">
        <v>6</v>
      </c>
      <c r="L628" s="10">
        <v>7</v>
      </c>
    </row>
    <row r="629" spans="4:12" x14ac:dyDescent="0.2">
      <c r="D629" s="9">
        <v>7</v>
      </c>
      <c r="E62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29" s="9">
        <v>1</v>
      </c>
      <c r="G629" s="9">
        <v>2</v>
      </c>
      <c r="H629" s="9">
        <v>3</v>
      </c>
      <c r="I629" s="9">
        <v>4</v>
      </c>
      <c r="J629" s="9">
        <v>5</v>
      </c>
      <c r="K629" s="9">
        <v>6</v>
      </c>
      <c r="L629" s="10">
        <v>7</v>
      </c>
    </row>
    <row r="630" spans="4:12" x14ac:dyDescent="0.2">
      <c r="D630" s="9">
        <v>8</v>
      </c>
      <c r="E63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30" s="9">
        <v>1</v>
      </c>
      <c r="G630" s="9">
        <v>2</v>
      </c>
      <c r="H630" s="9">
        <v>3</v>
      </c>
      <c r="I630" s="9">
        <v>4</v>
      </c>
      <c r="J630" s="9">
        <v>5</v>
      </c>
      <c r="K630" s="9">
        <v>6</v>
      </c>
      <c r="L630" s="10">
        <v>7</v>
      </c>
    </row>
    <row r="631" spans="4:12" x14ac:dyDescent="0.2">
      <c r="D631" s="9">
        <v>9</v>
      </c>
      <c r="E63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31" s="9">
        <v>1</v>
      </c>
      <c r="G631" s="9">
        <v>2</v>
      </c>
      <c r="H631" s="9">
        <v>3</v>
      </c>
      <c r="I631" s="9">
        <v>4</v>
      </c>
      <c r="J631" s="9">
        <v>5</v>
      </c>
      <c r="K631" s="9">
        <v>6</v>
      </c>
      <c r="L631" s="10">
        <v>7</v>
      </c>
    </row>
    <row r="632" spans="4:12" x14ac:dyDescent="0.2">
      <c r="D632" s="9">
        <v>10</v>
      </c>
      <c r="E63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32" s="9">
        <v>1</v>
      </c>
      <c r="G632" s="9">
        <v>2</v>
      </c>
      <c r="H632" s="9">
        <v>3</v>
      </c>
      <c r="I632" s="9">
        <v>4</v>
      </c>
      <c r="J632" s="9">
        <v>5</v>
      </c>
      <c r="K632" s="9">
        <v>6</v>
      </c>
      <c r="L632" s="10">
        <v>7</v>
      </c>
    </row>
    <row r="633" spans="4:12" x14ac:dyDescent="0.2">
      <c r="D633" s="9">
        <v>11</v>
      </c>
      <c r="E63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33" s="9">
        <v>1</v>
      </c>
      <c r="G633" s="9">
        <v>2</v>
      </c>
      <c r="H633" s="9">
        <v>3</v>
      </c>
      <c r="I633" s="9">
        <v>4</v>
      </c>
      <c r="J633" s="9">
        <v>5</v>
      </c>
      <c r="K633" s="9">
        <v>6</v>
      </c>
      <c r="L633" s="10">
        <v>7</v>
      </c>
    </row>
    <row r="634" spans="4:12" x14ac:dyDescent="0.2">
      <c r="D634" s="9">
        <v>12</v>
      </c>
      <c r="E63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34" s="9">
        <v>1</v>
      </c>
      <c r="G634" s="9">
        <v>2</v>
      </c>
      <c r="H634" s="9">
        <v>3</v>
      </c>
      <c r="I634" s="9">
        <v>4</v>
      </c>
      <c r="J634" s="9">
        <v>5</v>
      </c>
      <c r="K634" s="9">
        <v>6</v>
      </c>
      <c r="L634" s="10">
        <v>7</v>
      </c>
    </row>
    <row r="635" spans="4:12" x14ac:dyDescent="0.2">
      <c r="D635" s="9">
        <v>13</v>
      </c>
      <c r="E63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35" s="9">
        <v>1</v>
      </c>
      <c r="G635" s="9">
        <v>2</v>
      </c>
      <c r="H635" s="9">
        <v>3</v>
      </c>
      <c r="I635" s="9">
        <v>4</v>
      </c>
      <c r="J635" s="9">
        <v>5</v>
      </c>
      <c r="K635" s="9">
        <v>6</v>
      </c>
      <c r="L635" s="10">
        <v>7</v>
      </c>
    </row>
    <row r="636" spans="4:12" x14ac:dyDescent="0.2">
      <c r="D636" s="9">
        <v>14</v>
      </c>
      <c r="E63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36" s="9">
        <v>1</v>
      </c>
      <c r="G636" s="9">
        <v>2</v>
      </c>
      <c r="H636" s="9">
        <v>3</v>
      </c>
      <c r="I636" s="9">
        <v>4</v>
      </c>
      <c r="J636" s="9">
        <v>5</v>
      </c>
      <c r="K636" s="9">
        <v>6</v>
      </c>
      <c r="L636" s="10">
        <v>7</v>
      </c>
    </row>
    <row r="637" spans="4:12" x14ac:dyDescent="0.2">
      <c r="D637" s="9">
        <v>15</v>
      </c>
      <c r="E63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37" s="9">
        <v>1</v>
      </c>
      <c r="G637" s="9">
        <v>2</v>
      </c>
      <c r="H637" s="9">
        <v>3</v>
      </c>
      <c r="I637" s="9">
        <v>4</v>
      </c>
      <c r="J637" s="9">
        <v>5</v>
      </c>
      <c r="K637" s="9">
        <v>6</v>
      </c>
      <c r="L637" s="10">
        <v>7</v>
      </c>
    </row>
    <row r="638" spans="4:12" x14ac:dyDescent="0.2">
      <c r="D638" s="9">
        <v>16</v>
      </c>
      <c r="E63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38" s="9">
        <v>1</v>
      </c>
      <c r="G638" s="9">
        <v>2</v>
      </c>
      <c r="H638" s="9">
        <v>3</v>
      </c>
      <c r="I638" s="9">
        <v>4</v>
      </c>
      <c r="J638" s="9">
        <v>5</v>
      </c>
      <c r="K638" s="9">
        <v>6</v>
      </c>
      <c r="L638" s="10">
        <v>7</v>
      </c>
    </row>
    <row r="639" spans="4:12" x14ac:dyDescent="0.2">
      <c r="D639" s="9">
        <v>17</v>
      </c>
      <c r="E63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39" s="9">
        <v>1</v>
      </c>
      <c r="G639" s="9">
        <v>2</v>
      </c>
      <c r="H639" s="9">
        <v>3</v>
      </c>
      <c r="I639" s="9">
        <v>4</v>
      </c>
      <c r="J639" s="9">
        <v>5</v>
      </c>
      <c r="K639" s="9">
        <v>6</v>
      </c>
      <c r="L639" s="10">
        <v>7</v>
      </c>
    </row>
    <row r="640" spans="4:12" x14ac:dyDescent="0.2">
      <c r="D640" s="9">
        <v>18</v>
      </c>
      <c r="E64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40" s="9">
        <v>1</v>
      </c>
      <c r="G640" s="9">
        <v>2</v>
      </c>
      <c r="H640" s="9">
        <v>3</v>
      </c>
      <c r="I640" s="9">
        <v>4</v>
      </c>
      <c r="J640" s="9">
        <v>5</v>
      </c>
      <c r="K640" s="9">
        <v>6</v>
      </c>
      <c r="L640" s="10">
        <v>7</v>
      </c>
    </row>
    <row r="641" spans="4:14" x14ac:dyDescent="0.2">
      <c r="D641" s="9">
        <v>19</v>
      </c>
      <c r="E64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41" s="9">
        <v>1</v>
      </c>
      <c r="G641" s="9">
        <v>2</v>
      </c>
      <c r="H641" s="9">
        <v>3</v>
      </c>
      <c r="I641" s="9">
        <v>4</v>
      </c>
      <c r="J641" s="9">
        <v>5</v>
      </c>
      <c r="K641" s="9">
        <v>6</v>
      </c>
      <c r="L641" s="10">
        <v>7</v>
      </c>
    </row>
    <row r="642" spans="4:14" x14ac:dyDescent="0.2">
      <c r="D642" s="9">
        <v>20</v>
      </c>
      <c r="E64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42" s="9">
        <v>1</v>
      </c>
      <c r="G642" s="9">
        <v>2</v>
      </c>
      <c r="H642" s="9">
        <v>3</v>
      </c>
      <c r="I642" s="9">
        <v>4</v>
      </c>
      <c r="J642" s="9">
        <v>5</v>
      </c>
      <c r="K642" s="9">
        <v>6</v>
      </c>
      <c r="L642" s="10">
        <v>7</v>
      </c>
    </row>
    <row r="643" spans="4:14" x14ac:dyDescent="0.2">
      <c r="D643" s="9">
        <v>21</v>
      </c>
      <c r="E64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43" s="9">
        <v>1</v>
      </c>
      <c r="G643" s="9">
        <v>2</v>
      </c>
      <c r="H643" s="9">
        <v>3</v>
      </c>
      <c r="I643" s="9">
        <v>4</v>
      </c>
      <c r="J643" s="9">
        <v>5</v>
      </c>
      <c r="K643" s="9">
        <v>6</v>
      </c>
      <c r="L643" s="10">
        <v>7</v>
      </c>
    </row>
    <row r="644" spans="4:14" x14ac:dyDescent="0.2">
      <c r="D644" s="9">
        <v>22</v>
      </c>
      <c r="E64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44" s="9">
        <v>1</v>
      </c>
      <c r="G644" s="9">
        <v>2</v>
      </c>
      <c r="H644" s="9">
        <v>3</v>
      </c>
      <c r="I644" s="9">
        <v>4</v>
      </c>
      <c r="J644" s="9">
        <v>5</v>
      </c>
      <c r="K644" s="9">
        <v>6</v>
      </c>
      <c r="L644" s="10">
        <v>7</v>
      </c>
    </row>
    <row r="645" spans="4:14" x14ac:dyDescent="0.2">
      <c r="D645" s="9">
        <v>23</v>
      </c>
      <c r="E64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45" s="9">
        <v>1</v>
      </c>
      <c r="G645" s="9">
        <v>2</v>
      </c>
      <c r="H645" s="9">
        <v>3</v>
      </c>
      <c r="I645" s="9">
        <v>4</v>
      </c>
      <c r="J645" s="9">
        <v>5</v>
      </c>
      <c r="K645" s="9">
        <v>6</v>
      </c>
      <c r="L645" s="10">
        <v>7</v>
      </c>
    </row>
    <row r="646" spans="4:14" x14ac:dyDescent="0.2">
      <c r="D646" s="9">
        <v>24</v>
      </c>
      <c r="E64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46" s="9">
        <v>1</v>
      </c>
      <c r="G646" s="9">
        <v>2</v>
      </c>
      <c r="H646" s="9">
        <v>3</v>
      </c>
      <c r="I646" s="9">
        <v>4</v>
      </c>
      <c r="J646" s="9">
        <v>5</v>
      </c>
      <c r="K646" s="9">
        <v>6</v>
      </c>
      <c r="L646" s="10">
        <v>7</v>
      </c>
    </row>
    <row r="647" spans="4:14" ht="13.5" thickBot="1" x14ac:dyDescent="0.25">
      <c r="D647" s="12">
        <v>25</v>
      </c>
      <c r="E64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47" s="12">
        <v>1</v>
      </c>
      <c r="G647" s="12">
        <v>2</v>
      </c>
      <c r="H647" s="12">
        <v>3</v>
      </c>
      <c r="I647" s="12">
        <v>4</v>
      </c>
      <c r="J647" s="12">
        <v>5</v>
      </c>
      <c r="K647" s="12">
        <v>6</v>
      </c>
      <c r="L647" s="13">
        <v>7</v>
      </c>
    </row>
    <row r="648" spans="4:14" ht="13.5" thickBot="1" x14ac:dyDescent="0.25"/>
    <row r="649" spans="4:14" x14ac:dyDescent="0.2">
      <c r="D649" s="2" t="s">
        <v>13</v>
      </c>
      <c r="E649" s="2" t="s">
        <v>24</v>
      </c>
      <c r="F649" s="14" t="s">
        <v>14</v>
      </c>
      <c r="G649" s="14" t="s">
        <v>15</v>
      </c>
      <c r="H649" s="14" t="s">
        <v>16</v>
      </c>
      <c r="I649" s="14" t="s">
        <v>17</v>
      </c>
      <c r="J649" s="14" t="s">
        <v>18</v>
      </c>
      <c r="K649" s="14" t="s">
        <v>19</v>
      </c>
      <c r="L649" s="15" t="s">
        <v>20</v>
      </c>
      <c r="N649">
        <v>8.3000000000000007</v>
      </c>
    </row>
    <row r="650" spans="4:14" x14ac:dyDescent="0.2">
      <c r="D650" s="5"/>
      <c r="E650" s="5"/>
      <c r="F650" s="5"/>
      <c r="G650" s="5"/>
      <c r="H650" s="5"/>
      <c r="I650" s="5"/>
      <c r="J650" s="5"/>
      <c r="K650" s="5"/>
      <c r="L650" s="8"/>
    </row>
    <row r="651" spans="4:14" x14ac:dyDescent="0.2">
      <c r="D651" s="9">
        <v>1</v>
      </c>
      <c r="E65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51" s="9">
        <v>1</v>
      </c>
      <c r="G651" s="9">
        <v>2</v>
      </c>
      <c r="H651" s="9">
        <v>3</v>
      </c>
      <c r="I651" s="9">
        <v>4</v>
      </c>
      <c r="J651" s="9">
        <v>5</v>
      </c>
      <c r="K651" s="9">
        <v>6</v>
      </c>
      <c r="L651" s="10">
        <v>7</v>
      </c>
    </row>
    <row r="652" spans="4:14" x14ac:dyDescent="0.2">
      <c r="D652" s="9">
        <v>2</v>
      </c>
      <c r="E65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52" s="9">
        <v>1</v>
      </c>
      <c r="G652" s="9">
        <v>2</v>
      </c>
      <c r="H652" s="9">
        <v>3</v>
      </c>
      <c r="I652" s="9">
        <v>4</v>
      </c>
      <c r="J652" s="9">
        <v>5</v>
      </c>
      <c r="K652" s="9">
        <v>6</v>
      </c>
      <c r="L652" s="10">
        <v>7</v>
      </c>
    </row>
    <row r="653" spans="4:14" x14ac:dyDescent="0.2">
      <c r="D653" s="9">
        <v>3</v>
      </c>
      <c r="E65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53" s="9">
        <v>1</v>
      </c>
      <c r="G653" s="9">
        <v>2</v>
      </c>
      <c r="H653" s="9">
        <v>3</v>
      </c>
      <c r="I653" s="9">
        <v>4</v>
      </c>
      <c r="J653" s="9">
        <v>5</v>
      </c>
      <c r="K653" s="9">
        <v>6</v>
      </c>
      <c r="L653" s="10">
        <v>7</v>
      </c>
    </row>
    <row r="654" spans="4:14" x14ac:dyDescent="0.2">
      <c r="D654" s="9">
        <v>4</v>
      </c>
      <c r="E65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54" s="9">
        <v>1</v>
      </c>
      <c r="G654" s="9">
        <v>2</v>
      </c>
      <c r="H654" s="9">
        <v>3</v>
      </c>
      <c r="I654" s="9">
        <v>4</v>
      </c>
      <c r="J654" s="9">
        <v>5</v>
      </c>
      <c r="K654" s="9">
        <v>6</v>
      </c>
      <c r="L654" s="10">
        <v>7</v>
      </c>
    </row>
    <row r="655" spans="4:14" x14ac:dyDescent="0.2">
      <c r="D655" s="9">
        <v>5</v>
      </c>
      <c r="E65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55" s="9">
        <v>1</v>
      </c>
      <c r="G655" s="9">
        <v>2</v>
      </c>
      <c r="H655" s="9">
        <v>3</v>
      </c>
      <c r="I655" s="9">
        <v>4</v>
      </c>
      <c r="J655" s="9">
        <v>5</v>
      </c>
      <c r="K655" s="9">
        <v>6</v>
      </c>
      <c r="L655" s="10">
        <v>7</v>
      </c>
    </row>
    <row r="656" spans="4:14" x14ac:dyDescent="0.2">
      <c r="D656" s="9">
        <v>6</v>
      </c>
      <c r="E65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56" s="9">
        <v>1</v>
      </c>
      <c r="G656" s="9">
        <v>2</v>
      </c>
      <c r="H656" s="9">
        <v>3</v>
      </c>
      <c r="I656" s="9">
        <v>4</v>
      </c>
      <c r="J656" s="9">
        <v>5</v>
      </c>
      <c r="K656" s="9">
        <v>6</v>
      </c>
      <c r="L656" s="10">
        <v>7</v>
      </c>
    </row>
    <row r="657" spans="4:12" x14ac:dyDescent="0.2">
      <c r="D657" s="9">
        <v>7</v>
      </c>
      <c r="E65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57" s="9">
        <v>1</v>
      </c>
      <c r="G657" s="9">
        <v>2</v>
      </c>
      <c r="H657" s="9">
        <v>3</v>
      </c>
      <c r="I657" s="9">
        <v>4</v>
      </c>
      <c r="J657" s="9">
        <v>5</v>
      </c>
      <c r="K657" s="9">
        <v>6</v>
      </c>
      <c r="L657" s="10">
        <v>7</v>
      </c>
    </row>
    <row r="658" spans="4:12" x14ac:dyDescent="0.2">
      <c r="D658" s="9">
        <v>8</v>
      </c>
      <c r="E65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58" s="9">
        <v>1</v>
      </c>
      <c r="G658" s="9">
        <v>2</v>
      </c>
      <c r="H658" s="9">
        <v>3</v>
      </c>
      <c r="I658" s="9">
        <v>4</v>
      </c>
      <c r="J658" s="9">
        <v>5</v>
      </c>
      <c r="K658" s="9">
        <v>6</v>
      </c>
      <c r="L658" s="10">
        <v>7</v>
      </c>
    </row>
    <row r="659" spans="4:12" x14ac:dyDescent="0.2">
      <c r="D659" s="9">
        <v>9</v>
      </c>
      <c r="E65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59" s="9">
        <v>1</v>
      </c>
      <c r="G659" s="9">
        <v>2</v>
      </c>
      <c r="H659" s="9">
        <v>3</v>
      </c>
      <c r="I659" s="9">
        <v>4</v>
      </c>
      <c r="J659" s="9">
        <v>5</v>
      </c>
      <c r="K659" s="9">
        <v>6</v>
      </c>
      <c r="L659" s="10">
        <v>7</v>
      </c>
    </row>
    <row r="660" spans="4:12" x14ac:dyDescent="0.2">
      <c r="D660" s="9">
        <v>10</v>
      </c>
      <c r="E66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60" s="9">
        <v>1</v>
      </c>
      <c r="G660" s="9">
        <v>2</v>
      </c>
      <c r="H660" s="9">
        <v>3</v>
      </c>
      <c r="I660" s="9">
        <v>4</v>
      </c>
      <c r="J660" s="9">
        <v>5</v>
      </c>
      <c r="K660" s="9">
        <v>6</v>
      </c>
      <c r="L660" s="10">
        <v>7</v>
      </c>
    </row>
    <row r="661" spans="4:12" x14ac:dyDescent="0.2">
      <c r="D661" s="9">
        <v>11</v>
      </c>
      <c r="E66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61" s="9">
        <v>1</v>
      </c>
      <c r="G661" s="9">
        <v>2</v>
      </c>
      <c r="H661" s="9">
        <v>3</v>
      </c>
      <c r="I661" s="9">
        <v>4</v>
      </c>
      <c r="J661" s="9">
        <v>5</v>
      </c>
      <c r="K661" s="9">
        <v>6</v>
      </c>
      <c r="L661" s="10">
        <v>7</v>
      </c>
    </row>
    <row r="662" spans="4:12" x14ac:dyDescent="0.2">
      <c r="D662" s="9">
        <v>12</v>
      </c>
      <c r="E66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62" s="9">
        <v>1</v>
      </c>
      <c r="G662" s="9">
        <v>2</v>
      </c>
      <c r="H662" s="9">
        <v>3</v>
      </c>
      <c r="I662" s="9">
        <v>4</v>
      </c>
      <c r="J662" s="9">
        <v>5</v>
      </c>
      <c r="K662" s="9">
        <v>6</v>
      </c>
      <c r="L662" s="10">
        <v>7</v>
      </c>
    </row>
    <row r="663" spans="4:12" x14ac:dyDescent="0.2">
      <c r="D663" s="9">
        <v>13</v>
      </c>
      <c r="E66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63" s="9">
        <v>1</v>
      </c>
      <c r="G663" s="9">
        <v>2</v>
      </c>
      <c r="H663" s="9">
        <v>3</v>
      </c>
      <c r="I663" s="9">
        <v>4</v>
      </c>
      <c r="J663" s="9">
        <v>5</v>
      </c>
      <c r="K663" s="9">
        <v>6</v>
      </c>
      <c r="L663" s="10">
        <v>7</v>
      </c>
    </row>
    <row r="664" spans="4:12" x14ac:dyDescent="0.2">
      <c r="D664" s="9">
        <v>14</v>
      </c>
      <c r="E66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64" s="9">
        <v>1</v>
      </c>
      <c r="G664" s="9">
        <v>2</v>
      </c>
      <c r="H664" s="9">
        <v>3</v>
      </c>
      <c r="I664" s="9">
        <v>4</v>
      </c>
      <c r="J664" s="9">
        <v>5</v>
      </c>
      <c r="K664" s="9">
        <v>6</v>
      </c>
      <c r="L664" s="10">
        <v>7</v>
      </c>
    </row>
    <row r="665" spans="4:12" x14ac:dyDescent="0.2">
      <c r="D665" s="9">
        <v>15</v>
      </c>
      <c r="E66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65" s="9">
        <v>1</v>
      </c>
      <c r="G665" s="9">
        <v>2</v>
      </c>
      <c r="H665" s="9">
        <v>3</v>
      </c>
      <c r="I665" s="9">
        <v>4</v>
      </c>
      <c r="J665" s="9">
        <v>5</v>
      </c>
      <c r="K665" s="9">
        <v>6</v>
      </c>
      <c r="L665" s="10">
        <v>7</v>
      </c>
    </row>
    <row r="666" spans="4:12" x14ac:dyDescent="0.2">
      <c r="D666" s="9">
        <v>16</v>
      </c>
      <c r="E66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66" s="9">
        <v>1</v>
      </c>
      <c r="G666" s="9">
        <v>2</v>
      </c>
      <c r="H666" s="9">
        <v>3</v>
      </c>
      <c r="I666" s="9">
        <v>4</v>
      </c>
      <c r="J666" s="9">
        <v>5</v>
      </c>
      <c r="K666" s="9">
        <v>6</v>
      </c>
      <c r="L666" s="10">
        <v>7</v>
      </c>
    </row>
    <row r="667" spans="4:12" x14ac:dyDescent="0.2">
      <c r="D667" s="9">
        <v>17</v>
      </c>
      <c r="E66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67" s="9">
        <v>1</v>
      </c>
      <c r="G667" s="9">
        <v>2</v>
      </c>
      <c r="H667" s="9">
        <v>3</v>
      </c>
      <c r="I667" s="9">
        <v>4</v>
      </c>
      <c r="J667" s="9">
        <v>5</v>
      </c>
      <c r="K667" s="9">
        <v>6</v>
      </c>
      <c r="L667" s="10">
        <v>7</v>
      </c>
    </row>
    <row r="668" spans="4:12" x14ac:dyDescent="0.2">
      <c r="D668" s="9">
        <v>18</v>
      </c>
      <c r="E66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68" s="9">
        <v>1</v>
      </c>
      <c r="G668" s="9">
        <v>2</v>
      </c>
      <c r="H668" s="9">
        <v>3</v>
      </c>
      <c r="I668" s="9">
        <v>4</v>
      </c>
      <c r="J668" s="9">
        <v>5</v>
      </c>
      <c r="K668" s="9">
        <v>6</v>
      </c>
      <c r="L668" s="10">
        <v>7</v>
      </c>
    </row>
    <row r="669" spans="4:12" x14ac:dyDescent="0.2">
      <c r="D669" s="9">
        <v>19</v>
      </c>
      <c r="E66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69" s="9">
        <v>1</v>
      </c>
      <c r="G669" s="9">
        <v>2</v>
      </c>
      <c r="H669" s="9">
        <v>3</v>
      </c>
      <c r="I669" s="9">
        <v>4</v>
      </c>
      <c r="J669" s="9">
        <v>5</v>
      </c>
      <c r="K669" s="9">
        <v>6</v>
      </c>
      <c r="L669" s="10">
        <v>7</v>
      </c>
    </row>
    <row r="670" spans="4:12" x14ac:dyDescent="0.2">
      <c r="D670" s="9">
        <v>20</v>
      </c>
      <c r="E67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70" s="9">
        <v>1</v>
      </c>
      <c r="G670" s="9">
        <v>2</v>
      </c>
      <c r="H670" s="9">
        <v>3</v>
      </c>
      <c r="I670" s="9">
        <v>4</v>
      </c>
      <c r="J670" s="9">
        <v>5</v>
      </c>
      <c r="K670" s="9">
        <v>6</v>
      </c>
      <c r="L670" s="10">
        <v>7</v>
      </c>
    </row>
    <row r="671" spans="4:12" x14ac:dyDescent="0.2">
      <c r="D671" s="9">
        <v>21</v>
      </c>
      <c r="E67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71" s="9">
        <v>1</v>
      </c>
      <c r="G671" s="9">
        <v>2</v>
      </c>
      <c r="H671" s="9">
        <v>3</v>
      </c>
      <c r="I671" s="9">
        <v>4</v>
      </c>
      <c r="J671" s="9">
        <v>5</v>
      </c>
      <c r="K671" s="9">
        <v>6</v>
      </c>
      <c r="L671" s="10">
        <v>7</v>
      </c>
    </row>
    <row r="672" spans="4:12" x14ac:dyDescent="0.2">
      <c r="D672" s="9">
        <v>22</v>
      </c>
      <c r="E67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72" s="9">
        <v>1</v>
      </c>
      <c r="G672" s="9">
        <v>2</v>
      </c>
      <c r="H672" s="9">
        <v>3</v>
      </c>
      <c r="I672" s="9">
        <v>4</v>
      </c>
      <c r="J672" s="9">
        <v>5</v>
      </c>
      <c r="K672" s="9">
        <v>6</v>
      </c>
      <c r="L672" s="10">
        <v>7</v>
      </c>
    </row>
    <row r="673" spans="4:14" x14ac:dyDescent="0.2">
      <c r="D673" s="9">
        <v>23</v>
      </c>
      <c r="E67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73" s="9">
        <v>1</v>
      </c>
      <c r="G673" s="9">
        <v>2</v>
      </c>
      <c r="H673" s="9">
        <v>3</v>
      </c>
      <c r="I673" s="9">
        <v>4</v>
      </c>
      <c r="J673" s="9">
        <v>5</v>
      </c>
      <c r="K673" s="9">
        <v>6</v>
      </c>
      <c r="L673" s="10">
        <v>7</v>
      </c>
    </row>
    <row r="674" spans="4:14" x14ac:dyDescent="0.2">
      <c r="D674" s="9">
        <v>24</v>
      </c>
      <c r="E67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74" s="9">
        <v>1</v>
      </c>
      <c r="G674" s="9">
        <v>2</v>
      </c>
      <c r="H674" s="9">
        <v>3</v>
      </c>
      <c r="I674" s="9">
        <v>4</v>
      </c>
      <c r="J674" s="9">
        <v>5</v>
      </c>
      <c r="K674" s="9">
        <v>6</v>
      </c>
      <c r="L674" s="10">
        <v>7</v>
      </c>
    </row>
    <row r="675" spans="4:14" ht="13.5" thickBot="1" x14ac:dyDescent="0.25">
      <c r="D675" s="12">
        <v>25</v>
      </c>
      <c r="E67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75" s="12">
        <v>1</v>
      </c>
      <c r="G675" s="12">
        <v>2</v>
      </c>
      <c r="H675" s="12">
        <v>3</v>
      </c>
      <c r="I675" s="12">
        <v>4</v>
      </c>
      <c r="J675" s="12">
        <v>5</v>
      </c>
      <c r="K675" s="12">
        <v>6</v>
      </c>
      <c r="L675" s="13">
        <v>7</v>
      </c>
    </row>
    <row r="676" spans="4:14" x14ac:dyDescent="0.2">
      <c r="D676" s="2"/>
      <c r="E676" s="2"/>
      <c r="F676" s="2"/>
      <c r="G676" s="2"/>
      <c r="H676" s="2"/>
      <c r="I676" s="2"/>
      <c r="J676" s="2"/>
      <c r="K676" s="2"/>
      <c r="L676" s="3"/>
      <c r="N676">
        <v>9.1</v>
      </c>
    </row>
    <row r="677" spans="4:14" x14ac:dyDescent="0.2">
      <c r="D677" s="5" t="s">
        <v>13</v>
      </c>
      <c r="E677" s="5" t="s">
        <v>21</v>
      </c>
      <c r="F677" s="6" t="s">
        <v>14</v>
      </c>
      <c r="G677" s="6" t="s">
        <v>15</v>
      </c>
      <c r="H677" s="6" t="s">
        <v>16</v>
      </c>
      <c r="I677" s="6" t="s">
        <v>17</v>
      </c>
      <c r="J677" s="6" t="s">
        <v>18</v>
      </c>
      <c r="K677" s="6" t="s">
        <v>19</v>
      </c>
      <c r="L677" s="7" t="s">
        <v>20</v>
      </c>
    </row>
    <row r="678" spans="4:14" x14ac:dyDescent="0.2">
      <c r="D678" s="5"/>
      <c r="E678" s="5"/>
      <c r="F678" s="5"/>
      <c r="G678" s="5"/>
      <c r="H678" s="5"/>
      <c r="I678" s="5"/>
      <c r="J678" s="5"/>
      <c r="K678" s="5"/>
      <c r="L678" s="8"/>
    </row>
    <row r="679" spans="4:14" x14ac:dyDescent="0.2">
      <c r="D679" s="9">
        <v>1</v>
      </c>
      <c r="E67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79" s="9">
        <v>1</v>
      </c>
      <c r="G679" s="9">
        <v>2</v>
      </c>
      <c r="H679" s="9">
        <v>3</v>
      </c>
      <c r="I679" s="9">
        <v>4</v>
      </c>
      <c r="J679" s="9">
        <v>5</v>
      </c>
      <c r="K679" s="9">
        <v>6</v>
      </c>
      <c r="L679" s="10">
        <v>7</v>
      </c>
    </row>
    <row r="680" spans="4:14" x14ac:dyDescent="0.2">
      <c r="D680" s="9">
        <v>2</v>
      </c>
      <c r="E68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80" s="9">
        <v>1</v>
      </c>
      <c r="G680" s="9">
        <v>2</v>
      </c>
      <c r="H680" s="9">
        <v>3</v>
      </c>
      <c r="I680" s="9">
        <v>4</v>
      </c>
      <c r="J680" s="9">
        <v>5</v>
      </c>
      <c r="K680" s="9">
        <v>6</v>
      </c>
      <c r="L680" s="10">
        <v>7</v>
      </c>
    </row>
    <row r="681" spans="4:14" x14ac:dyDescent="0.2">
      <c r="D681" s="9">
        <v>3</v>
      </c>
      <c r="E68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81" s="9">
        <v>1</v>
      </c>
      <c r="G681" s="9">
        <v>2</v>
      </c>
      <c r="H681" s="9">
        <v>3</v>
      </c>
      <c r="I681" s="9">
        <v>4</v>
      </c>
      <c r="J681" s="9">
        <v>5</v>
      </c>
      <c r="K681" s="9">
        <v>6</v>
      </c>
      <c r="L681" s="10">
        <v>7</v>
      </c>
    </row>
    <row r="682" spans="4:14" x14ac:dyDescent="0.2">
      <c r="D682" s="9">
        <v>4</v>
      </c>
      <c r="E68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82" s="9">
        <v>1</v>
      </c>
      <c r="G682" s="9">
        <v>2</v>
      </c>
      <c r="H682" s="9">
        <v>3</v>
      </c>
      <c r="I682" s="9">
        <v>4</v>
      </c>
      <c r="J682" s="9">
        <v>5</v>
      </c>
      <c r="K682" s="9">
        <v>6</v>
      </c>
      <c r="L682" s="10">
        <v>7</v>
      </c>
    </row>
    <row r="683" spans="4:14" x14ac:dyDescent="0.2">
      <c r="D683" s="9">
        <v>5</v>
      </c>
      <c r="E68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83" s="9">
        <v>1</v>
      </c>
      <c r="G683" s="9">
        <v>2</v>
      </c>
      <c r="H683" s="9">
        <v>3</v>
      </c>
      <c r="I683" s="9">
        <v>4</v>
      </c>
      <c r="J683" s="9">
        <v>5</v>
      </c>
      <c r="K683" s="9">
        <v>6</v>
      </c>
      <c r="L683" s="10">
        <v>7</v>
      </c>
    </row>
    <row r="684" spans="4:14" x14ac:dyDescent="0.2">
      <c r="D684" s="9">
        <v>6</v>
      </c>
      <c r="E68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84" s="9">
        <v>1</v>
      </c>
      <c r="G684" s="9">
        <v>2</v>
      </c>
      <c r="H684" s="9">
        <v>3</v>
      </c>
      <c r="I684" s="9">
        <v>4</v>
      </c>
      <c r="J684" s="9">
        <v>5</v>
      </c>
      <c r="K684" s="9">
        <v>6</v>
      </c>
      <c r="L684" s="10">
        <v>7</v>
      </c>
    </row>
    <row r="685" spans="4:14" x14ac:dyDescent="0.2">
      <c r="D685" s="9">
        <v>7</v>
      </c>
      <c r="E68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85" s="9">
        <v>1</v>
      </c>
      <c r="G685" s="9">
        <v>2</v>
      </c>
      <c r="H685" s="9">
        <v>3</v>
      </c>
      <c r="I685" s="9">
        <v>4</v>
      </c>
      <c r="J685" s="9">
        <v>5</v>
      </c>
      <c r="K685" s="9">
        <v>6</v>
      </c>
      <c r="L685" s="10">
        <v>7</v>
      </c>
    </row>
    <row r="686" spans="4:14" x14ac:dyDescent="0.2">
      <c r="D686" s="9">
        <v>8</v>
      </c>
      <c r="E68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86" s="9">
        <v>1</v>
      </c>
      <c r="G686" s="9">
        <v>2</v>
      </c>
      <c r="H686" s="9">
        <v>3</v>
      </c>
      <c r="I686" s="9">
        <v>4</v>
      </c>
      <c r="J686" s="9">
        <v>5</v>
      </c>
      <c r="K686" s="9">
        <v>6</v>
      </c>
      <c r="L686" s="10">
        <v>7</v>
      </c>
    </row>
    <row r="687" spans="4:14" x14ac:dyDescent="0.2">
      <c r="D687" s="9">
        <v>9</v>
      </c>
      <c r="E68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87" s="9">
        <v>1</v>
      </c>
      <c r="G687" s="9">
        <v>2</v>
      </c>
      <c r="H687" s="9">
        <v>3</v>
      </c>
      <c r="I687" s="9">
        <v>4</v>
      </c>
      <c r="J687" s="9">
        <v>5</v>
      </c>
      <c r="K687" s="9">
        <v>6</v>
      </c>
      <c r="L687" s="10">
        <v>7</v>
      </c>
    </row>
    <row r="688" spans="4:14" x14ac:dyDescent="0.2">
      <c r="D688" s="9">
        <v>10</v>
      </c>
      <c r="E68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88" s="9">
        <v>1</v>
      </c>
      <c r="G688" s="9">
        <v>2</v>
      </c>
      <c r="H688" s="9">
        <v>3</v>
      </c>
      <c r="I688" s="9">
        <v>4</v>
      </c>
      <c r="J688" s="9">
        <v>5</v>
      </c>
      <c r="K688" s="9">
        <v>6</v>
      </c>
      <c r="L688" s="10">
        <v>7</v>
      </c>
    </row>
    <row r="689" spans="4:12" x14ac:dyDescent="0.2">
      <c r="D689" s="9">
        <v>11</v>
      </c>
      <c r="E68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89" s="9">
        <v>1</v>
      </c>
      <c r="G689" s="9">
        <v>2</v>
      </c>
      <c r="H689" s="9">
        <v>3</v>
      </c>
      <c r="I689" s="9">
        <v>4</v>
      </c>
      <c r="J689" s="9">
        <v>5</v>
      </c>
      <c r="K689" s="9">
        <v>6</v>
      </c>
      <c r="L689" s="10">
        <v>7</v>
      </c>
    </row>
    <row r="690" spans="4:12" x14ac:dyDescent="0.2">
      <c r="D690" s="9">
        <v>12</v>
      </c>
      <c r="E69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90" s="9">
        <v>1</v>
      </c>
      <c r="G690" s="9">
        <v>2</v>
      </c>
      <c r="H690" s="9">
        <v>3</v>
      </c>
      <c r="I690" s="9">
        <v>4</v>
      </c>
      <c r="J690" s="9">
        <v>5</v>
      </c>
      <c r="K690" s="9">
        <v>6</v>
      </c>
      <c r="L690" s="10">
        <v>7</v>
      </c>
    </row>
    <row r="691" spans="4:12" x14ac:dyDescent="0.2">
      <c r="D691" s="9">
        <v>13</v>
      </c>
      <c r="E69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91" s="9">
        <v>1</v>
      </c>
      <c r="G691" s="9">
        <v>2</v>
      </c>
      <c r="H691" s="9">
        <v>3</v>
      </c>
      <c r="I691" s="9">
        <v>4</v>
      </c>
      <c r="J691" s="9">
        <v>5</v>
      </c>
      <c r="K691" s="9">
        <v>6</v>
      </c>
      <c r="L691" s="10">
        <v>7</v>
      </c>
    </row>
    <row r="692" spans="4:12" x14ac:dyDescent="0.2">
      <c r="D692" s="9">
        <v>14</v>
      </c>
      <c r="E69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92" s="9">
        <v>1</v>
      </c>
      <c r="G692" s="9">
        <v>2</v>
      </c>
      <c r="H692" s="9">
        <v>3</v>
      </c>
      <c r="I692" s="9">
        <v>4</v>
      </c>
      <c r="J692" s="9">
        <v>5</v>
      </c>
      <c r="K692" s="9">
        <v>6</v>
      </c>
      <c r="L692" s="10">
        <v>7</v>
      </c>
    </row>
    <row r="693" spans="4:12" x14ac:dyDescent="0.2">
      <c r="D693" s="9">
        <v>15</v>
      </c>
      <c r="E69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93" s="9">
        <v>1</v>
      </c>
      <c r="G693" s="9">
        <v>2</v>
      </c>
      <c r="H693" s="9">
        <v>3</v>
      </c>
      <c r="I693" s="9">
        <v>4</v>
      </c>
      <c r="J693" s="9">
        <v>5</v>
      </c>
      <c r="K693" s="9">
        <v>6</v>
      </c>
      <c r="L693" s="10">
        <v>7</v>
      </c>
    </row>
    <row r="694" spans="4:12" x14ac:dyDescent="0.2">
      <c r="D694" s="9">
        <v>16</v>
      </c>
      <c r="E69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94" s="9">
        <v>1</v>
      </c>
      <c r="G694" s="9">
        <v>2</v>
      </c>
      <c r="H694" s="9">
        <v>3</v>
      </c>
      <c r="I694" s="9">
        <v>4</v>
      </c>
      <c r="J694" s="9">
        <v>5</v>
      </c>
      <c r="K694" s="9">
        <v>6</v>
      </c>
      <c r="L694" s="10">
        <v>7</v>
      </c>
    </row>
    <row r="695" spans="4:12" x14ac:dyDescent="0.2">
      <c r="D695" s="9">
        <v>17</v>
      </c>
      <c r="E69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95" s="9">
        <v>1</v>
      </c>
      <c r="G695" s="9">
        <v>2</v>
      </c>
      <c r="H695" s="9">
        <v>3</v>
      </c>
      <c r="I695" s="9">
        <v>4</v>
      </c>
      <c r="J695" s="9">
        <v>5</v>
      </c>
      <c r="K695" s="9">
        <v>6</v>
      </c>
      <c r="L695" s="10">
        <v>7</v>
      </c>
    </row>
    <row r="696" spans="4:12" x14ac:dyDescent="0.2">
      <c r="D696" s="9">
        <v>18</v>
      </c>
      <c r="E69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96" s="9">
        <v>1</v>
      </c>
      <c r="G696" s="9">
        <v>2</v>
      </c>
      <c r="H696" s="9">
        <v>3</v>
      </c>
      <c r="I696" s="9">
        <v>4</v>
      </c>
      <c r="J696" s="9">
        <v>5</v>
      </c>
      <c r="K696" s="9">
        <v>6</v>
      </c>
      <c r="L696" s="10">
        <v>7</v>
      </c>
    </row>
    <row r="697" spans="4:12" x14ac:dyDescent="0.2">
      <c r="D697" s="9">
        <v>19</v>
      </c>
      <c r="E69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97" s="9">
        <v>1</v>
      </c>
      <c r="G697" s="9">
        <v>2</v>
      </c>
      <c r="H697" s="9">
        <v>3</v>
      </c>
      <c r="I697" s="9">
        <v>4</v>
      </c>
      <c r="J697" s="9">
        <v>5</v>
      </c>
      <c r="K697" s="9">
        <v>6</v>
      </c>
      <c r="L697" s="10">
        <v>7</v>
      </c>
    </row>
    <row r="698" spans="4:12" x14ac:dyDescent="0.2">
      <c r="D698" s="9">
        <v>20</v>
      </c>
      <c r="E69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98" s="9">
        <v>1</v>
      </c>
      <c r="G698" s="9">
        <v>2</v>
      </c>
      <c r="H698" s="9">
        <v>3</v>
      </c>
      <c r="I698" s="9">
        <v>4</v>
      </c>
      <c r="J698" s="9">
        <v>5</v>
      </c>
      <c r="K698" s="9">
        <v>6</v>
      </c>
      <c r="L698" s="10">
        <v>7</v>
      </c>
    </row>
    <row r="699" spans="4:12" x14ac:dyDescent="0.2">
      <c r="D699" s="9">
        <v>21</v>
      </c>
      <c r="E69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99" s="9">
        <v>1</v>
      </c>
      <c r="G699" s="9">
        <v>2</v>
      </c>
      <c r="H699" s="9">
        <v>3</v>
      </c>
      <c r="I699" s="9">
        <v>4</v>
      </c>
      <c r="J699" s="9">
        <v>5</v>
      </c>
      <c r="K699" s="9">
        <v>6</v>
      </c>
      <c r="L699" s="10">
        <v>7</v>
      </c>
    </row>
    <row r="700" spans="4:12" x14ac:dyDescent="0.2">
      <c r="D700" s="9">
        <v>22</v>
      </c>
      <c r="E70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00" s="9">
        <v>1</v>
      </c>
      <c r="G700" s="9">
        <v>2</v>
      </c>
      <c r="H700" s="9">
        <v>3</v>
      </c>
      <c r="I700" s="9">
        <v>4</v>
      </c>
      <c r="J700" s="9">
        <v>5</v>
      </c>
      <c r="K700" s="9">
        <v>6</v>
      </c>
      <c r="L700" s="10">
        <v>7</v>
      </c>
    </row>
    <row r="701" spans="4:12" x14ac:dyDescent="0.2">
      <c r="D701" s="9">
        <v>23</v>
      </c>
      <c r="E70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01" s="9">
        <v>1</v>
      </c>
      <c r="G701" s="9">
        <v>2</v>
      </c>
      <c r="H701" s="9">
        <v>3</v>
      </c>
      <c r="I701" s="9">
        <v>4</v>
      </c>
      <c r="J701" s="9">
        <v>5</v>
      </c>
      <c r="K701" s="9">
        <v>6</v>
      </c>
      <c r="L701" s="10">
        <v>7</v>
      </c>
    </row>
    <row r="702" spans="4:12" x14ac:dyDescent="0.2">
      <c r="D702" s="9">
        <v>24</v>
      </c>
      <c r="E70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02" s="9">
        <v>1</v>
      </c>
      <c r="G702" s="9">
        <v>2</v>
      </c>
      <c r="H702" s="9">
        <v>3</v>
      </c>
      <c r="I702" s="9">
        <v>4</v>
      </c>
      <c r="J702" s="9">
        <v>5</v>
      </c>
      <c r="K702" s="9">
        <v>6</v>
      </c>
      <c r="L702" s="10">
        <v>7</v>
      </c>
    </row>
    <row r="703" spans="4:12" ht="13.5" thickBot="1" x14ac:dyDescent="0.25">
      <c r="D703" s="12">
        <v>25</v>
      </c>
      <c r="E70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03" s="12">
        <v>1</v>
      </c>
      <c r="G703" s="12">
        <v>2</v>
      </c>
      <c r="H703" s="12">
        <v>3</v>
      </c>
      <c r="I703" s="12">
        <v>4</v>
      </c>
      <c r="J703" s="12">
        <v>5</v>
      </c>
      <c r="K703" s="12">
        <v>6</v>
      </c>
      <c r="L703" s="13">
        <v>7</v>
      </c>
    </row>
    <row r="704" spans="4:12" ht="13.5" thickBot="1" x14ac:dyDescent="0.25"/>
    <row r="705" spans="4:14" x14ac:dyDescent="0.2">
      <c r="D705" s="2" t="s">
        <v>13</v>
      </c>
      <c r="E705" s="2" t="s">
        <v>24</v>
      </c>
      <c r="F705" s="14" t="s">
        <v>14</v>
      </c>
      <c r="G705" s="14" t="s">
        <v>15</v>
      </c>
      <c r="H705" s="14" t="s">
        <v>16</v>
      </c>
      <c r="I705" s="14" t="s">
        <v>17</v>
      </c>
      <c r="J705" s="14" t="s">
        <v>18</v>
      </c>
      <c r="K705" s="14" t="s">
        <v>19</v>
      </c>
      <c r="L705" s="15" t="s">
        <v>20</v>
      </c>
      <c r="N705">
        <v>9.1999999999999993</v>
      </c>
    </row>
    <row r="706" spans="4:14" x14ac:dyDescent="0.2">
      <c r="D706" s="5"/>
      <c r="E706" s="5"/>
      <c r="F706" s="5"/>
      <c r="G706" s="5"/>
      <c r="H706" s="5"/>
      <c r="I706" s="5"/>
      <c r="J706" s="5"/>
      <c r="K706" s="5"/>
      <c r="L706" s="8"/>
    </row>
    <row r="707" spans="4:14" x14ac:dyDescent="0.2">
      <c r="D707" s="9">
        <v>1</v>
      </c>
      <c r="E70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07" s="9">
        <v>1</v>
      </c>
      <c r="G707" s="9">
        <v>2</v>
      </c>
      <c r="H707" s="9">
        <v>3</v>
      </c>
      <c r="I707" s="9">
        <v>4</v>
      </c>
      <c r="J707" s="9">
        <v>5</v>
      </c>
      <c r="K707" s="9">
        <v>6</v>
      </c>
      <c r="L707" s="10">
        <v>7</v>
      </c>
    </row>
    <row r="708" spans="4:14" x14ac:dyDescent="0.2">
      <c r="D708" s="9">
        <v>2</v>
      </c>
      <c r="E70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08" s="9">
        <v>1</v>
      </c>
      <c r="G708" s="9">
        <v>2</v>
      </c>
      <c r="H708" s="9">
        <v>3</v>
      </c>
      <c r="I708" s="9">
        <v>4</v>
      </c>
      <c r="J708" s="9">
        <v>5</v>
      </c>
      <c r="K708" s="9">
        <v>6</v>
      </c>
      <c r="L708" s="10">
        <v>7</v>
      </c>
    </row>
    <row r="709" spans="4:14" x14ac:dyDescent="0.2">
      <c r="D709" s="9">
        <v>3</v>
      </c>
      <c r="E70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09" s="9">
        <v>1</v>
      </c>
      <c r="G709" s="9">
        <v>2</v>
      </c>
      <c r="H709" s="9">
        <v>3</v>
      </c>
      <c r="I709" s="9">
        <v>4</v>
      </c>
      <c r="J709" s="9">
        <v>5</v>
      </c>
      <c r="K709" s="9">
        <v>6</v>
      </c>
      <c r="L709" s="10">
        <v>7</v>
      </c>
    </row>
    <row r="710" spans="4:14" x14ac:dyDescent="0.2">
      <c r="D710" s="9">
        <v>4</v>
      </c>
      <c r="E71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10" s="9">
        <v>1</v>
      </c>
      <c r="G710" s="9">
        <v>2</v>
      </c>
      <c r="H710" s="9">
        <v>3</v>
      </c>
      <c r="I710" s="9">
        <v>4</v>
      </c>
      <c r="J710" s="9">
        <v>5</v>
      </c>
      <c r="K710" s="9">
        <v>6</v>
      </c>
      <c r="L710" s="10">
        <v>7</v>
      </c>
    </row>
    <row r="711" spans="4:14" x14ac:dyDescent="0.2">
      <c r="D711" s="9">
        <v>5</v>
      </c>
      <c r="E71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11" s="9">
        <v>1</v>
      </c>
      <c r="G711" s="9">
        <v>2</v>
      </c>
      <c r="H711" s="9">
        <v>3</v>
      </c>
      <c r="I711" s="9">
        <v>4</v>
      </c>
      <c r="J711" s="9">
        <v>5</v>
      </c>
      <c r="K711" s="9">
        <v>6</v>
      </c>
      <c r="L711" s="10">
        <v>7</v>
      </c>
    </row>
    <row r="712" spans="4:14" x14ac:dyDescent="0.2">
      <c r="D712" s="9">
        <v>6</v>
      </c>
      <c r="E71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12" s="9">
        <v>1</v>
      </c>
      <c r="G712" s="9">
        <v>2</v>
      </c>
      <c r="H712" s="9">
        <v>3</v>
      </c>
      <c r="I712" s="9">
        <v>4</v>
      </c>
      <c r="J712" s="9">
        <v>5</v>
      </c>
      <c r="K712" s="9">
        <v>6</v>
      </c>
      <c r="L712" s="10">
        <v>7</v>
      </c>
    </row>
    <row r="713" spans="4:14" x14ac:dyDescent="0.2">
      <c r="D713" s="9">
        <v>7</v>
      </c>
      <c r="E71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13" s="9">
        <v>1</v>
      </c>
      <c r="G713" s="9">
        <v>2</v>
      </c>
      <c r="H713" s="9">
        <v>3</v>
      </c>
      <c r="I713" s="9">
        <v>4</v>
      </c>
      <c r="J713" s="9">
        <v>5</v>
      </c>
      <c r="K713" s="9">
        <v>6</v>
      </c>
      <c r="L713" s="10">
        <v>7</v>
      </c>
    </row>
    <row r="714" spans="4:14" x14ac:dyDescent="0.2">
      <c r="D714" s="9">
        <v>8</v>
      </c>
      <c r="E71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14" s="9">
        <v>1</v>
      </c>
      <c r="G714" s="9">
        <v>2</v>
      </c>
      <c r="H714" s="9">
        <v>3</v>
      </c>
      <c r="I714" s="9">
        <v>4</v>
      </c>
      <c r="J714" s="9">
        <v>5</v>
      </c>
      <c r="K714" s="9">
        <v>6</v>
      </c>
      <c r="L714" s="10">
        <v>7</v>
      </c>
    </row>
    <row r="715" spans="4:14" x14ac:dyDescent="0.2">
      <c r="D715" s="9">
        <v>9</v>
      </c>
      <c r="E71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15" s="9">
        <v>1</v>
      </c>
      <c r="G715" s="9">
        <v>2</v>
      </c>
      <c r="H715" s="9">
        <v>3</v>
      </c>
      <c r="I715" s="9">
        <v>4</v>
      </c>
      <c r="J715" s="9">
        <v>5</v>
      </c>
      <c r="K715" s="9">
        <v>6</v>
      </c>
      <c r="L715" s="10">
        <v>7</v>
      </c>
    </row>
    <row r="716" spans="4:14" x14ac:dyDescent="0.2">
      <c r="D716" s="9">
        <v>10</v>
      </c>
      <c r="E71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16" s="9">
        <v>1</v>
      </c>
      <c r="G716" s="9">
        <v>2</v>
      </c>
      <c r="H716" s="9">
        <v>3</v>
      </c>
      <c r="I716" s="9">
        <v>4</v>
      </c>
      <c r="J716" s="9">
        <v>5</v>
      </c>
      <c r="K716" s="9">
        <v>6</v>
      </c>
      <c r="L716" s="10">
        <v>7</v>
      </c>
    </row>
    <row r="717" spans="4:14" x14ac:dyDescent="0.2">
      <c r="D717" s="9">
        <v>11</v>
      </c>
      <c r="E71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17" s="9">
        <v>1</v>
      </c>
      <c r="G717" s="9">
        <v>2</v>
      </c>
      <c r="H717" s="9">
        <v>3</v>
      </c>
      <c r="I717" s="9">
        <v>4</v>
      </c>
      <c r="J717" s="9">
        <v>5</v>
      </c>
      <c r="K717" s="9">
        <v>6</v>
      </c>
      <c r="L717" s="10">
        <v>7</v>
      </c>
    </row>
    <row r="718" spans="4:14" x14ac:dyDescent="0.2">
      <c r="D718" s="9">
        <v>12</v>
      </c>
      <c r="E71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18" s="9">
        <v>1</v>
      </c>
      <c r="G718" s="9">
        <v>2</v>
      </c>
      <c r="H718" s="9">
        <v>3</v>
      </c>
      <c r="I718" s="9">
        <v>4</v>
      </c>
      <c r="J718" s="9">
        <v>5</v>
      </c>
      <c r="K718" s="9">
        <v>6</v>
      </c>
      <c r="L718" s="10">
        <v>7</v>
      </c>
    </row>
    <row r="719" spans="4:14" x14ac:dyDescent="0.2">
      <c r="D719" s="9">
        <v>13</v>
      </c>
      <c r="E71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19" s="9">
        <v>1</v>
      </c>
      <c r="G719" s="9">
        <v>2</v>
      </c>
      <c r="H719" s="9">
        <v>3</v>
      </c>
      <c r="I719" s="9">
        <v>4</v>
      </c>
      <c r="J719" s="9">
        <v>5</v>
      </c>
      <c r="K719" s="9">
        <v>6</v>
      </c>
      <c r="L719" s="10">
        <v>7</v>
      </c>
    </row>
    <row r="720" spans="4:14" x14ac:dyDescent="0.2">
      <c r="D720" s="9">
        <v>14</v>
      </c>
      <c r="E72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20" s="9">
        <v>1</v>
      </c>
      <c r="G720" s="9">
        <v>2</v>
      </c>
      <c r="H720" s="9">
        <v>3</v>
      </c>
      <c r="I720" s="9">
        <v>4</v>
      </c>
      <c r="J720" s="9">
        <v>5</v>
      </c>
      <c r="K720" s="9">
        <v>6</v>
      </c>
      <c r="L720" s="10">
        <v>7</v>
      </c>
    </row>
    <row r="721" spans="4:14" x14ac:dyDescent="0.2">
      <c r="D721" s="9">
        <v>15</v>
      </c>
      <c r="E72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21" s="9">
        <v>1</v>
      </c>
      <c r="G721" s="9">
        <v>2</v>
      </c>
      <c r="H721" s="9">
        <v>3</v>
      </c>
      <c r="I721" s="9">
        <v>4</v>
      </c>
      <c r="J721" s="9">
        <v>5</v>
      </c>
      <c r="K721" s="9">
        <v>6</v>
      </c>
      <c r="L721" s="10">
        <v>7</v>
      </c>
    </row>
    <row r="722" spans="4:14" x14ac:dyDescent="0.2">
      <c r="D722" s="9">
        <v>16</v>
      </c>
      <c r="E72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22" s="9">
        <v>1</v>
      </c>
      <c r="G722" s="9">
        <v>2</v>
      </c>
      <c r="H722" s="9">
        <v>3</v>
      </c>
      <c r="I722" s="9">
        <v>4</v>
      </c>
      <c r="J722" s="9">
        <v>5</v>
      </c>
      <c r="K722" s="9">
        <v>6</v>
      </c>
      <c r="L722" s="10">
        <v>7</v>
      </c>
    </row>
    <row r="723" spans="4:14" x14ac:dyDescent="0.2">
      <c r="D723" s="9">
        <v>17</v>
      </c>
      <c r="E72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23" s="9">
        <v>1</v>
      </c>
      <c r="G723" s="9">
        <v>2</v>
      </c>
      <c r="H723" s="9">
        <v>3</v>
      </c>
      <c r="I723" s="9">
        <v>4</v>
      </c>
      <c r="J723" s="9">
        <v>5</v>
      </c>
      <c r="K723" s="9">
        <v>6</v>
      </c>
      <c r="L723" s="10">
        <v>7</v>
      </c>
    </row>
    <row r="724" spans="4:14" x14ac:dyDescent="0.2">
      <c r="D724" s="9">
        <v>18</v>
      </c>
      <c r="E72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24" s="9">
        <v>1</v>
      </c>
      <c r="G724" s="9">
        <v>2</v>
      </c>
      <c r="H724" s="9">
        <v>3</v>
      </c>
      <c r="I724" s="9">
        <v>4</v>
      </c>
      <c r="J724" s="9">
        <v>5</v>
      </c>
      <c r="K724" s="9">
        <v>6</v>
      </c>
      <c r="L724" s="10">
        <v>7</v>
      </c>
    </row>
    <row r="725" spans="4:14" x14ac:dyDescent="0.2">
      <c r="D725" s="9">
        <v>19</v>
      </c>
      <c r="E72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25" s="9">
        <v>1</v>
      </c>
      <c r="G725" s="9">
        <v>2</v>
      </c>
      <c r="H725" s="9">
        <v>3</v>
      </c>
      <c r="I725" s="9">
        <v>4</v>
      </c>
      <c r="J725" s="9">
        <v>5</v>
      </c>
      <c r="K725" s="9">
        <v>6</v>
      </c>
      <c r="L725" s="10">
        <v>7</v>
      </c>
    </row>
    <row r="726" spans="4:14" x14ac:dyDescent="0.2">
      <c r="D726" s="9">
        <v>20</v>
      </c>
      <c r="E72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26" s="9">
        <v>1</v>
      </c>
      <c r="G726" s="9">
        <v>2</v>
      </c>
      <c r="H726" s="9">
        <v>3</v>
      </c>
      <c r="I726" s="9">
        <v>4</v>
      </c>
      <c r="J726" s="9">
        <v>5</v>
      </c>
      <c r="K726" s="9">
        <v>6</v>
      </c>
      <c r="L726" s="10">
        <v>7</v>
      </c>
    </row>
    <row r="727" spans="4:14" x14ac:dyDescent="0.2">
      <c r="D727" s="9">
        <v>21</v>
      </c>
      <c r="E72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27" s="9">
        <v>1</v>
      </c>
      <c r="G727" s="9">
        <v>2</v>
      </c>
      <c r="H727" s="9">
        <v>3</v>
      </c>
      <c r="I727" s="9">
        <v>4</v>
      </c>
      <c r="J727" s="9">
        <v>5</v>
      </c>
      <c r="K727" s="9">
        <v>6</v>
      </c>
      <c r="L727" s="10">
        <v>7</v>
      </c>
    </row>
    <row r="728" spans="4:14" x14ac:dyDescent="0.2">
      <c r="D728" s="9">
        <v>22</v>
      </c>
      <c r="E72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28" s="9">
        <v>1</v>
      </c>
      <c r="G728" s="9">
        <v>2</v>
      </c>
      <c r="H728" s="9">
        <v>3</v>
      </c>
      <c r="I728" s="9">
        <v>4</v>
      </c>
      <c r="J728" s="9">
        <v>5</v>
      </c>
      <c r="K728" s="9">
        <v>6</v>
      </c>
      <c r="L728" s="10">
        <v>7</v>
      </c>
    </row>
    <row r="729" spans="4:14" x14ac:dyDescent="0.2">
      <c r="D729" s="9">
        <v>23</v>
      </c>
      <c r="E72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29" s="9">
        <v>1</v>
      </c>
      <c r="G729" s="9">
        <v>2</v>
      </c>
      <c r="H729" s="9">
        <v>3</v>
      </c>
      <c r="I729" s="9">
        <v>4</v>
      </c>
      <c r="J729" s="9">
        <v>5</v>
      </c>
      <c r="K729" s="9">
        <v>6</v>
      </c>
      <c r="L729" s="10">
        <v>7</v>
      </c>
    </row>
    <row r="730" spans="4:14" x14ac:dyDescent="0.2">
      <c r="D730" s="9">
        <v>24</v>
      </c>
      <c r="E73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30" s="9">
        <v>1</v>
      </c>
      <c r="G730" s="9">
        <v>2</v>
      </c>
      <c r="H730" s="9">
        <v>3</v>
      </c>
      <c r="I730" s="9">
        <v>4</v>
      </c>
      <c r="J730" s="9">
        <v>5</v>
      </c>
      <c r="K730" s="9">
        <v>6</v>
      </c>
      <c r="L730" s="10">
        <v>7</v>
      </c>
    </row>
    <row r="731" spans="4:14" ht="13.5" thickBot="1" x14ac:dyDescent="0.25">
      <c r="D731" s="12">
        <v>25</v>
      </c>
      <c r="E73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31" s="12">
        <v>1</v>
      </c>
      <c r="G731" s="12">
        <v>2</v>
      </c>
      <c r="H731" s="12">
        <v>3</v>
      </c>
      <c r="I731" s="12">
        <v>4</v>
      </c>
      <c r="J731" s="12">
        <v>5</v>
      </c>
      <c r="K731" s="12">
        <v>6</v>
      </c>
      <c r="L731" s="13">
        <v>7</v>
      </c>
    </row>
    <row r="732" spans="4:14" ht="13.5" thickBot="1" x14ac:dyDescent="0.25"/>
    <row r="733" spans="4:14" x14ac:dyDescent="0.2">
      <c r="D733" s="2" t="s">
        <v>13</v>
      </c>
      <c r="E733" s="2" t="s">
        <v>24</v>
      </c>
      <c r="F733" s="14" t="s">
        <v>14</v>
      </c>
      <c r="G733" s="14" t="s">
        <v>15</v>
      </c>
      <c r="H733" s="14" t="s">
        <v>16</v>
      </c>
      <c r="I733" s="14" t="s">
        <v>17</v>
      </c>
      <c r="J733" s="14" t="s">
        <v>18</v>
      </c>
      <c r="K733" s="14" t="s">
        <v>19</v>
      </c>
      <c r="L733" s="15" t="s">
        <v>20</v>
      </c>
      <c r="N733">
        <v>9.3000000000000007</v>
      </c>
    </row>
    <row r="734" spans="4:14" x14ac:dyDescent="0.2">
      <c r="D734" s="5"/>
      <c r="E734" s="5"/>
      <c r="F734" s="5"/>
      <c r="G734" s="5"/>
      <c r="H734" s="5"/>
      <c r="I734" s="5"/>
      <c r="J734" s="5"/>
      <c r="K734" s="5"/>
      <c r="L734" s="8"/>
    </row>
    <row r="735" spans="4:14" x14ac:dyDescent="0.2">
      <c r="D735" s="9">
        <v>1</v>
      </c>
      <c r="E73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35" s="9">
        <v>1</v>
      </c>
      <c r="G735" s="9">
        <v>2</v>
      </c>
      <c r="H735" s="9">
        <v>3</v>
      </c>
      <c r="I735" s="9">
        <v>4</v>
      </c>
      <c r="J735" s="9">
        <v>5</v>
      </c>
      <c r="K735" s="9">
        <v>6</v>
      </c>
      <c r="L735" s="10">
        <v>7</v>
      </c>
    </row>
    <row r="736" spans="4:14" x14ac:dyDescent="0.2">
      <c r="D736" s="9">
        <v>2</v>
      </c>
      <c r="E73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36" s="9">
        <v>1</v>
      </c>
      <c r="G736" s="9">
        <v>2</v>
      </c>
      <c r="H736" s="9">
        <v>3</v>
      </c>
      <c r="I736" s="9">
        <v>4</v>
      </c>
      <c r="J736" s="9">
        <v>5</v>
      </c>
      <c r="K736" s="9">
        <v>6</v>
      </c>
      <c r="L736" s="10">
        <v>7</v>
      </c>
    </row>
    <row r="737" spans="4:12" x14ac:dyDescent="0.2">
      <c r="D737" s="9">
        <v>3</v>
      </c>
      <c r="E73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37" s="9">
        <v>1</v>
      </c>
      <c r="G737" s="9">
        <v>2</v>
      </c>
      <c r="H737" s="9">
        <v>3</v>
      </c>
      <c r="I737" s="9">
        <v>4</v>
      </c>
      <c r="J737" s="9">
        <v>5</v>
      </c>
      <c r="K737" s="9">
        <v>6</v>
      </c>
      <c r="L737" s="10">
        <v>7</v>
      </c>
    </row>
    <row r="738" spans="4:12" x14ac:dyDescent="0.2">
      <c r="D738" s="9">
        <v>4</v>
      </c>
      <c r="E73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38" s="9">
        <v>1</v>
      </c>
      <c r="G738" s="9">
        <v>2</v>
      </c>
      <c r="H738" s="9">
        <v>3</v>
      </c>
      <c r="I738" s="9">
        <v>4</v>
      </c>
      <c r="J738" s="9">
        <v>5</v>
      </c>
      <c r="K738" s="9">
        <v>6</v>
      </c>
      <c r="L738" s="10">
        <v>7</v>
      </c>
    </row>
    <row r="739" spans="4:12" x14ac:dyDescent="0.2">
      <c r="D739" s="9">
        <v>5</v>
      </c>
      <c r="E73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39" s="9">
        <v>1</v>
      </c>
      <c r="G739" s="9">
        <v>2</v>
      </c>
      <c r="H739" s="9">
        <v>3</v>
      </c>
      <c r="I739" s="9">
        <v>4</v>
      </c>
      <c r="J739" s="9">
        <v>5</v>
      </c>
      <c r="K739" s="9">
        <v>6</v>
      </c>
      <c r="L739" s="10">
        <v>7</v>
      </c>
    </row>
    <row r="740" spans="4:12" x14ac:dyDescent="0.2">
      <c r="D740" s="9">
        <v>6</v>
      </c>
      <c r="E74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40" s="9">
        <v>1</v>
      </c>
      <c r="G740" s="9">
        <v>2</v>
      </c>
      <c r="H740" s="9">
        <v>3</v>
      </c>
      <c r="I740" s="9">
        <v>4</v>
      </c>
      <c r="J740" s="9">
        <v>5</v>
      </c>
      <c r="K740" s="9">
        <v>6</v>
      </c>
      <c r="L740" s="10">
        <v>7</v>
      </c>
    </row>
    <row r="741" spans="4:12" x14ac:dyDescent="0.2">
      <c r="D741" s="9">
        <v>7</v>
      </c>
      <c r="E74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41" s="9">
        <v>1</v>
      </c>
      <c r="G741" s="9">
        <v>2</v>
      </c>
      <c r="H741" s="9">
        <v>3</v>
      </c>
      <c r="I741" s="9">
        <v>4</v>
      </c>
      <c r="J741" s="9">
        <v>5</v>
      </c>
      <c r="K741" s="9">
        <v>6</v>
      </c>
      <c r="L741" s="10">
        <v>7</v>
      </c>
    </row>
    <row r="742" spans="4:12" x14ac:dyDescent="0.2">
      <c r="D742" s="9">
        <v>8</v>
      </c>
      <c r="E74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42" s="9">
        <v>1</v>
      </c>
      <c r="G742" s="9">
        <v>2</v>
      </c>
      <c r="H742" s="9">
        <v>3</v>
      </c>
      <c r="I742" s="9">
        <v>4</v>
      </c>
      <c r="J742" s="9">
        <v>5</v>
      </c>
      <c r="K742" s="9">
        <v>6</v>
      </c>
      <c r="L742" s="10">
        <v>7</v>
      </c>
    </row>
    <row r="743" spans="4:12" x14ac:dyDescent="0.2">
      <c r="D743" s="9">
        <v>9</v>
      </c>
      <c r="E74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43" s="9">
        <v>1</v>
      </c>
      <c r="G743" s="9">
        <v>2</v>
      </c>
      <c r="H743" s="9">
        <v>3</v>
      </c>
      <c r="I743" s="9">
        <v>4</v>
      </c>
      <c r="J743" s="9">
        <v>5</v>
      </c>
      <c r="K743" s="9">
        <v>6</v>
      </c>
      <c r="L743" s="10">
        <v>7</v>
      </c>
    </row>
    <row r="744" spans="4:12" x14ac:dyDescent="0.2">
      <c r="D744" s="9">
        <v>10</v>
      </c>
      <c r="E74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44" s="9">
        <v>1</v>
      </c>
      <c r="G744" s="9">
        <v>2</v>
      </c>
      <c r="H744" s="9">
        <v>3</v>
      </c>
      <c r="I744" s="9">
        <v>4</v>
      </c>
      <c r="J744" s="9">
        <v>5</v>
      </c>
      <c r="K744" s="9">
        <v>6</v>
      </c>
      <c r="L744" s="10">
        <v>7</v>
      </c>
    </row>
    <row r="745" spans="4:12" x14ac:dyDescent="0.2">
      <c r="D745" s="9">
        <v>11</v>
      </c>
      <c r="E74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45" s="9">
        <v>1</v>
      </c>
      <c r="G745" s="9">
        <v>2</v>
      </c>
      <c r="H745" s="9">
        <v>3</v>
      </c>
      <c r="I745" s="9">
        <v>4</v>
      </c>
      <c r="J745" s="9">
        <v>5</v>
      </c>
      <c r="K745" s="9">
        <v>6</v>
      </c>
      <c r="L745" s="10">
        <v>7</v>
      </c>
    </row>
    <row r="746" spans="4:12" x14ac:dyDescent="0.2">
      <c r="D746" s="9">
        <v>12</v>
      </c>
      <c r="E74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46" s="9">
        <v>1</v>
      </c>
      <c r="G746" s="9">
        <v>2</v>
      </c>
      <c r="H746" s="9">
        <v>3</v>
      </c>
      <c r="I746" s="9">
        <v>4</v>
      </c>
      <c r="J746" s="9">
        <v>5</v>
      </c>
      <c r="K746" s="9">
        <v>6</v>
      </c>
      <c r="L746" s="10">
        <v>7</v>
      </c>
    </row>
    <row r="747" spans="4:12" x14ac:dyDescent="0.2">
      <c r="D747" s="9">
        <v>13</v>
      </c>
      <c r="E74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47" s="9">
        <v>1</v>
      </c>
      <c r="G747" s="9">
        <v>2</v>
      </c>
      <c r="H747" s="9">
        <v>3</v>
      </c>
      <c r="I747" s="9">
        <v>4</v>
      </c>
      <c r="J747" s="9">
        <v>5</v>
      </c>
      <c r="K747" s="9">
        <v>6</v>
      </c>
      <c r="L747" s="10">
        <v>7</v>
      </c>
    </row>
    <row r="748" spans="4:12" x14ac:dyDescent="0.2">
      <c r="D748" s="9">
        <v>14</v>
      </c>
      <c r="E74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48" s="9">
        <v>1</v>
      </c>
      <c r="G748" s="9">
        <v>2</v>
      </c>
      <c r="H748" s="9">
        <v>3</v>
      </c>
      <c r="I748" s="9">
        <v>4</v>
      </c>
      <c r="J748" s="9">
        <v>5</v>
      </c>
      <c r="K748" s="9">
        <v>6</v>
      </c>
      <c r="L748" s="10">
        <v>7</v>
      </c>
    </row>
    <row r="749" spans="4:12" x14ac:dyDescent="0.2">
      <c r="D749" s="9">
        <v>15</v>
      </c>
      <c r="E74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49" s="9">
        <v>1</v>
      </c>
      <c r="G749" s="9">
        <v>2</v>
      </c>
      <c r="H749" s="9">
        <v>3</v>
      </c>
      <c r="I749" s="9">
        <v>4</v>
      </c>
      <c r="J749" s="9">
        <v>5</v>
      </c>
      <c r="K749" s="9">
        <v>6</v>
      </c>
      <c r="L749" s="10">
        <v>7</v>
      </c>
    </row>
    <row r="750" spans="4:12" x14ac:dyDescent="0.2">
      <c r="D750" s="9">
        <v>16</v>
      </c>
      <c r="E75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50" s="9">
        <v>1</v>
      </c>
      <c r="G750" s="9">
        <v>2</v>
      </c>
      <c r="H750" s="9">
        <v>3</v>
      </c>
      <c r="I750" s="9">
        <v>4</v>
      </c>
      <c r="J750" s="9">
        <v>5</v>
      </c>
      <c r="K750" s="9">
        <v>6</v>
      </c>
      <c r="L750" s="10">
        <v>7</v>
      </c>
    </row>
    <row r="751" spans="4:12" x14ac:dyDescent="0.2">
      <c r="D751" s="9">
        <v>17</v>
      </c>
      <c r="E75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51" s="9">
        <v>1</v>
      </c>
      <c r="G751" s="9">
        <v>2</v>
      </c>
      <c r="H751" s="9">
        <v>3</v>
      </c>
      <c r="I751" s="9">
        <v>4</v>
      </c>
      <c r="J751" s="9">
        <v>5</v>
      </c>
      <c r="K751" s="9">
        <v>6</v>
      </c>
      <c r="L751" s="10">
        <v>7</v>
      </c>
    </row>
    <row r="752" spans="4:12" x14ac:dyDescent="0.2">
      <c r="D752" s="9">
        <v>18</v>
      </c>
      <c r="E75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52" s="9">
        <v>1</v>
      </c>
      <c r="G752" s="9">
        <v>2</v>
      </c>
      <c r="H752" s="9">
        <v>3</v>
      </c>
      <c r="I752" s="9">
        <v>4</v>
      </c>
      <c r="J752" s="9">
        <v>5</v>
      </c>
      <c r="K752" s="9">
        <v>6</v>
      </c>
      <c r="L752" s="10">
        <v>7</v>
      </c>
    </row>
    <row r="753" spans="4:14" x14ac:dyDescent="0.2">
      <c r="D753" s="9">
        <v>19</v>
      </c>
      <c r="E75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53" s="9">
        <v>1</v>
      </c>
      <c r="G753" s="9">
        <v>2</v>
      </c>
      <c r="H753" s="9">
        <v>3</v>
      </c>
      <c r="I753" s="9">
        <v>4</v>
      </c>
      <c r="J753" s="9">
        <v>5</v>
      </c>
      <c r="K753" s="9">
        <v>6</v>
      </c>
      <c r="L753" s="10">
        <v>7</v>
      </c>
    </row>
    <row r="754" spans="4:14" x14ac:dyDescent="0.2">
      <c r="D754" s="9">
        <v>20</v>
      </c>
      <c r="E75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54" s="9">
        <v>1</v>
      </c>
      <c r="G754" s="9">
        <v>2</v>
      </c>
      <c r="H754" s="9">
        <v>3</v>
      </c>
      <c r="I754" s="9">
        <v>4</v>
      </c>
      <c r="J754" s="9">
        <v>5</v>
      </c>
      <c r="K754" s="9">
        <v>6</v>
      </c>
      <c r="L754" s="10">
        <v>7</v>
      </c>
    </row>
    <row r="755" spans="4:14" x14ac:dyDescent="0.2">
      <c r="D755" s="9">
        <v>21</v>
      </c>
      <c r="E75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55" s="9">
        <v>1</v>
      </c>
      <c r="G755" s="9">
        <v>2</v>
      </c>
      <c r="H755" s="9">
        <v>3</v>
      </c>
      <c r="I755" s="9">
        <v>4</v>
      </c>
      <c r="J755" s="9">
        <v>5</v>
      </c>
      <c r="K755" s="9">
        <v>6</v>
      </c>
      <c r="L755" s="10">
        <v>7</v>
      </c>
    </row>
    <row r="756" spans="4:14" x14ac:dyDescent="0.2">
      <c r="D756" s="9">
        <v>22</v>
      </c>
      <c r="E75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56" s="9">
        <v>1</v>
      </c>
      <c r="G756" s="9">
        <v>2</v>
      </c>
      <c r="H756" s="9">
        <v>3</v>
      </c>
      <c r="I756" s="9">
        <v>4</v>
      </c>
      <c r="J756" s="9">
        <v>5</v>
      </c>
      <c r="K756" s="9">
        <v>6</v>
      </c>
      <c r="L756" s="10">
        <v>7</v>
      </c>
    </row>
    <row r="757" spans="4:14" x14ac:dyDescent="0.2">
      <c r="D757" s="9">
        <v>23</v>
      </c>
      <c r="E75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57" s="9">
        <v>1</v>
      </c>
      <c r="G757" s="9">
        <v>2</v>
      </c>
      <c r="H757" s="9">
        <v>3</v>
      </c>
      <c r="I757" s="9">
        <v>4</v>
      </c>
      <c r="J757" s="9">
        <v>5</v>
      </c>
      <c r="K757" s="9">
        <v>6</v>
      </c>
      <c r="L757" s="10">
        <v>7</v>
      </c>
    </row>
    <row r="758" spans="4:14" x14ac:dyDescent="0.2">
      <c r="D758" s="9">
        <v>24</v>
      </c>
      <c r="E75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58" s="9">
        <v>1</v>
      </c>
      <c r="G758" s="9">
        <v>2</v>
      </c>
      <c r="H758" s="9">
        <v>3</v>
      </c>
      <c r="I758" s="9">
        <v>4</v>
      </c>
      <c r="J758" s="9">
        <v>5</v>
      </c>
      <c r="K758" s="9">
        <v>6</v>
      </c>
      <c r="L758" s="10">
        <v>7</v>
      </c>
    </row>
    <row r="759" spans="4:14" ht="13.5" thickBot="1" x14ac:dyDescent="0.25">
      <c r="D759" s="12">
        <v>25</v>
      </c>
      <c r="E75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59" s="12">
        <v>1</v>
      </c>
      <c r="G759" s="12">
        <v>2</v>
      </c>
      <c r="H759" s="12">
        <v>3</v>
      </c>
      <c r="I759" s="12">
        <v>4</v>
      </c>
      <c r="J759" s="12">
        <v>5</v>
      </c>
      <c r="K759" s="12">
        <v>6</v>
      </c>
      <c r="L759" s="13">
        <v>7</v>
      </c>
    </row>
    <row r="760" spans="4:14" x14ac:dyDescent="0.2">
      <c r="D760" s="2"/>
      <c r="E760" s="2"/>
      <c r="F760" s="2"/>
      <c r="G760" s="2"/>
      <c r="H760" s="2"/>
      <c r="I760" s="2"/>
      <c r="J760" s="2"/>
      <c r="K760" s="2"/>
      <c r="L760" s="3"/>
      <c r="N760">
        <v>10.1</v>
      </c>
    </row>
    <row r="761" spans="4:14" x14ac:dyDescent="0.2">
      <c r="D761" s="5" t="s">
        <v>13</v>
      </c>
      <c r="E761" s="5" t="s">
        <v>21</v>
      </c>
      <c r="F761" s="6" t="s">
        <v>14</v>
      </c>
      <c r="G761" s="6" t="s">
        <v>15</v>
      </c>
      <c r="H761" s="6" t="s">
        <v>16</v>
      </c>
      <c r="I761" s="6" t="s">
        <v>17</v>
      </c>
      <c r="J761" s="6" t="s">
        <v>18</v>
      </c>
      <c r="K761" s="6" t="s">
        <v>19</v>
      </c>
      <c r="L761" s="7" t="s">
        <v>20</v>
      </c>
    </row>
    <row r="762" spans="4:14" x14ac:dyDescent="0.2">
      <c r="D762" s="5"/>
      <c r="E762" s="5"/>
      <c r="F762" s="5"/>
      <c r="G762" s="5"/>
      <c r="H762" s="5"/>
      <c r="I762" s="5"/>
      <c r="J762" s="5"/>
      <c r="K762" s="5"/>
      <c r="L762" s="8"/>
    </row>
    <row r="763" spans="4:14" x14ac:dyDescent="0.2">
      <c r="D763" s="9">
        <v>1</v>
      </c>
      <c r="E76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63" s="9">
        <v>1</v>
      </c>
      <c r="G763" s="9">
        <v>2</v>
      </c>
      <c r="H763" s="9">
        <v>3</v>
      </c>
      <c r="I763" s="9">
        <v>4</v>
      </c>
      <c r="J763" s="9">
        <v>5</v>
      </c>
      <c r="K763" s="9">
        <v>6</v>
      </c>
      <c r="L763" s="10">
        <v>7</v>
      </c>
    </row>
    <row r="764" spans="4:14" x14ac:dyDescent="0.2">
      <c r="D764" s="9">
        <v>2</v>
      </c>
      <c r="E76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64" s="9">
        <v>1</v>
      </c>
      <c r="G764" s="9">
        <v>2</v>
      </c>
      <c r="H764" s="9">
        <v>3</v>
      </c>
      <c r="I764" s="9">
        <v>4</v>
      </c>
      <c r="J764" s="9">
        <v>5</v>
      </c>
      <c r="K764" s="9">
        <v>6</v>
      </c>
      <c r="L764" s="10">
        <v>7</v>
      </c>
    </row>
    <row r="765" spans="4:14" x14ac:dyDescent="0.2">
      <c r="D765" s="9">
        <v>3</v>
      </c>
      <c r="E76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65" s="9">
        <v>1</v>
      </c>
      <c r="G765" s="9">
        <v>2</v>
      </c>
      <c r="H765" s="9">
        <v>3</v>
      </c>
      <c r="I765" s="9">
        <v>4</v>
      </c>
      <c r="J765" s="9">
        <v>5</v>
      </c>
      <c r="K765" s="9">
        <v>6</v>
      </c>
      <c r="L765" s="10">
        <v>7</v>
      </c>
    </row>
    <row r="766" spans="4:14" x14ac:dyDescent="0.2">
      <c r="D766" s="9">
        <v>4</v>
      </c>
      <c r="E76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66" s="9">
        <v>1</v>
      </c>
      <c r="G766" s="9">
        <v>2</v>
      </c>
      <c r="H766" s="9">
        <v>3</v>
      </c>
      <c r="I766" s="9">
        <v>4</v>
      </c>
      <c r="J766" s="9">
        <v>5</v>
      </c>
      <c r="K766" s="9">
        <v>6</v>
      </c>
      <c r="L766" s="10">
        <v>7</v>
      </c>
    </row>
    <row r="767" spans="4:14" x14ac:dyDescent="0.2">
      <c r="D767" s="9">
        <v>5</v>
      </c>
      <c r="E76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67" s="9">
        <v>1</v>
      </c>
      <c r="G767" s="9">
        <v>2</v>
      </c>
      <c r="H767" s="9">
        <v>3</v>
      </c>
      <c r="I767" s="9">
        <v>4</v>
      </c>
      <c r="J767" s="9">
        <v>5</v>
      </c>
      <c r="K767" s="9">
        <v>6</v>
      </c>
      <c r="L767" s="10">
        <v>7</v>
      </c>
    </row>
    <row r="768" spans="4:14" x14ac:dyDescent="0.2">
      <c r="D768" s="9">
        <v>6</v>
      </c>
      <c r="E76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68" s="9">
        <v>1</v>
      </c>
      <c r="G768" s="9">
        <v>2</v>
      </c>
      <c r="H768" s="9">
        <v>3</v>
      </c>
      <c r="I768" s="9">
        <v>4</v>
      </c>
      <c r="J768" s="9">
        <v>5</v>
      </c>
      <c r="K768" s="9">
        <v>6</v>
      </c>
      <c r="L768" s="10">
        <v>7</v>
      </c>
    </row>
    <row r="769" spans="4:12" x14ac:dyDescent="0.2">
      <c r="D769" s="9">
        <v>7</v>
      </c>
      <c r="E76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69" s="9">
        <v>1</v>
      </c>
      <c r="G769" s="9">
        <v>2</v>
      </c>
      <c r="H769" s="9">
        <v>3</v>
      </c>
      <c r="I769" s="9">
        <v>4</v>
      </c>
      <c r="J769" s="9">
        <v>5</v>
      </c>
      <c r="K769" s="9">
        <v>6</v>
      </c>
      <c r="L769" s="10">
        <v>7</v>
      </c>
    </row>
    <row r="770" spans="4:12" x14ac:dyDescent="0.2">
      <c r="D770" s="9">
        <v>8</v>
      </c>
      <c r="E77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70" s="9">
        <v>1</v>
      </c>
      <c r="G770" s="9">
        <v>2</v>
      </c>
      <c r="H770" s="9">
        <v>3</v>
      </c>
      <c r="I770" s="9">
        <v>4</v>
      </c>
      <c r="J770" s="9">
        <v>5</v>
      </c>
      <c r="K770" s="9">
        <v>6</v>
      </c>
      <c r="L770" s="10">
        <v>7</v>
      </c>
    </row>
    <row r="771" spans="4:12" x14ac:dyDescent="0.2">
      <c r="D771" s="9">
        <v>9</v>
      </c>
      <c r="E77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71" s="9">
        <v>1</v>
      </c>
      <c r="G771" s="9">
        <v>2</v>
      </c>
      <c r="H771" s="9">
        <v>3</v>
      </c>
      <c r="I771" s="9">
        <v>4</v>
      </c>
      <c r="J771" s="9">
        <v>5</v>
      </c>
      <c r="K771" s="9">
        <v>6</v>
      </c>
      <c r="L771" s="10">
        <v>7</v>
      </c>
    </row>
    <row r="772" spans="4:12" x14ac:dyDescent="0.2">
      <c r="D772" s="9">
        <v>10</v>
      </c>
      <c r="E77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72" s="9">
        <v>1</v>
      </c>
      <c r="G772" s="9">
        <v>2</v>
      </c>
      <c r="H772" s="9">
        <v>3</v>
      </c>
      <c r="I772" s="9">
        <v>4</v>
      </c>
      <c r="J772" s="9">
        <v>5</v>
      </c>
      <c r="K772" s="9">
        <v>6</v>
      </c>
      <c r="L772" s="10">
        <v>7</v>
      </c>
    </row>
    <row r="773" spans="4:12" x14ac:dyDescent="0.2">
      <c r="D773" s="9">
        <v>11</v>
      </c>
      <c r="E77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73" s="9">
        <v>1</v>
      </c>
      <c r="G773" s="9">
        <v>2</v>
      </c>
      <c r="H773" s="9">
        <v>3</v>
      </c>
      <c r="I773" s="9">
        <v>4</v>
      </c>
      <c r="J773" s="9">
        <v>5</v>
      </c>
      <c r="K773" s="9">
        <v>6</v>
      </c>
      <c r="L773" s="10">
        <v>7</v>
      </c>
    </row>
    <row r="774" spans="4:12" x14ac:dyDescent="0.2">
      <c r="D774" s="9">
        <v>12</v>
      </c>
      <c r="E77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74" s="9">
        <v>1</v>
      </c>
      <c r="G774" s="9">
        <v>2</v>
      </c>
      <c r="H774" s="9">
        <v>3</v>
      </c>
      <c r="I774" s="9">
        <v>4</v>
      </c>
      <c r="J774" s="9">
        <v>5</v>
      </c>
      <c r="K774" s="9">
        <v>6</v>
      </c>
      <c r="L774" s="10">
        <v>7</v>
      </c>
    </row>
    <row r="775" spans="4:12" x14ac:dyDescent="0.2">
      <c r="D775" s="9">
        <v>13</v>
      </c>
      <c r="E77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75" s="9">
        <v>1</v>
      </c>
      <c r="G775" s="9">
        <v>2</v>
      </c>
      <c r="H775" s="9">
        <v>3</v>
      </c>
      <c r="I775" s="9">
        <v>4</v>
      </c>
      <c r="J775" s="9">
        <v>5</v>
      </c>
      <c r="K775" s="9">
        <v>6</v>
      </c>
      <c r="L775" s="10">
        <v>7</v>
      </c>
    </row>
    <row r="776" spans="4:12" x14ac:dyDescent="0.2">
      <c r="D776" s="9">
        <v>14</v>
      </c>
      <c r="E77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76" s="9">
        <v>1</v>
      </c>
      <c r="G776" s="9">
        <v>2</v>
      </c>
      <c r="H776" s="9">
        <v>3</v>
      </c>
      <c r="I776" s="9">
        <v>4</v>
      </c>
      <c r="J776" s="9">
        <v>5</v>
      </c>
      <c r="K776" s="9">
        <v>6</v>
      </c>
      <c r="L776" s="10">
        <v>7</v>
      </c>
    </row>
    <row r="777" spans="4:12" x14ac:dyDescent="0.2">
      <c r="D777" s="9">
        <v>15</v>
      </c>
      <c r="E77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77" s="9">
        <v>1</v>
      </c>
      <c r="G777" s="9">
        <v>2</v>
      </c>
      <c r="H777" s="9">
        <v>3</v>
      </c>
      <c r="I777" s="9">
        <v>4</v>
      </c>
      <c r="J777" s="9">
        <v>5</v>
      </c>
      <c r="K777" s="9">
        <v>6</v>
      </c>
      <c r="L777" s="10">
        <v>7</v>
      </c>
    </row>
    <row r="778" spans="4:12" x14ac:dyDescent="0.2">
      <c r="D778" s="9">
        <v>16</v>
      </c>
      <c r="E77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78" s="9">
        <v>1</v>
      </c>
      <c r="G778" s="9">
        <v>2</v>
      </c>
      <c r="H778" s="9">
        <v>3</v>
      </c>
      <c r="I778" s="9">
        <v>4</v>
      </c>
      <c r="J778" s="9">
        <v>5</v>
      </c>
      <c r="K778" s="9">
        <v>6</v>
      </c>
      <c r="L778" s="10">
        <v>7</v>
      </c>
    </row>
    <row r="779" spans="4:12" x14ac:dyDescent="0.2">
      <c r="D779" s="9">
        <v>17</v>
      </c>
      <c r="E77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79" s="9">
        <v>1</v>
      </c>
      <c r="G779" s="9">
        <v>2</v>
      </c>
      <c r="H779" s="9">
        <v>3</v>
      </c>
      <c r="I779" s="9">
        <v>4</v>
      </c>
      <c r="J779" s="9">
        <v>5</v>
      </c>
      <c r="K779" s="9">
        <v>6</v>
      </c>
      <c r="L779" s="10">
        <v>7</v>
      </c>
    </row>
    <row r="780" spans="4:12" x14ac:dyDescent="0.2">
      <c r="D780" s="9">
        <v>18</v>
      </c>
      <c r="E78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80" s="9">
        <v>1</v>
      </c>
      <c r="G780" s="9">
        <v>2</v>
      </c>
      <c r="H780" s="9">
        <v>3</v>
      </c>
      <c r="I780" s="9">
        <v>4</v>
      </c>
      <c r="J780" s="9">
        <v>5</v>
      </c>
      <c r="K780" s="9">
        <v>6</v>
      </c>
      <c r="L780" s="10">
        <v>7</v>
      </c>
    </row>
    <row r="781" spans="4:12" x14ac:dyDescent="0.2">
      <c r="D781" s="9">
        <v>19</v>
      </c>
      <c r="E78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81" s="9">
        <v>1</v>
      </c>
      <c r="G781" s="9">
        <v>2</v>
      </c>
      <c r="H781" s="9">
        <v>3</v>
      </c>
      <c r="I781" s="9">
        <v>4</v>
      </c>
      <c r="J781" s="9">
        <v>5</v>
      </c>
      <c r="K781" s="9">
        <v>6</v>
      </c>
      <c r="L781" s="10">
        <v>7</v>
      </c>
    </row>
    <row r="782" spans="4:12" x14ac:dyDescent="0.2">
      <c r="D782" s="9">
        <v>20</v>
      </c>
      <c r="E78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82" s="9">
        <v>1</v>
      </c>
      <c r="G782" s="9">
        <v>2</v>
      </c>
      <c r="H782" s="9">
        <v>3</v>
      </c>
      <c r="I782" s="9">
        <v>4</v>
      </c>
      <c r="J782" s="9">
        <v>5</v>
      </c>
      <c r="K782" s="9">
        <v>6</v>
      </c>
      <c r="L782" s="10">
        <v>7</v>
      </c>
    </row>
    <row r="783" spans="4:12" x14ac:dyDescent="0.2">
      <c r="D783" s="9">
        <v>21</v>
      </c>
      <c r="E78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83" s="9">
        <v>1</v>
      </c>
      <c r="G783" s="9">
        <v>2</v>
      </c>
      <c r="H783" s="9">
        <v>3</v>
      </c>
      <c r="I783" s="9">
        <v>4</v>
      </c>
      <c r="J783" s="9">
        <v>5</v>
      </c>
      <c r="K783" s="9">
        <v>6</v>
      </c>
      <c r="L783" s="10">
        <v>7</v>
      </c>
    </row>
    <row r="784" spans="4:12" x14ac:dyDescent="0.2">
      <c r="D784" s="9">
        <v>22</v>
      </c>
      <c r="E78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84" s="9">
        <v>1</v>
      </c>
      <c r="G784" s="9">
        <v>2</v>
      </c>
      <c r="H784" s="9">
        <v>3</v>
      </c>
      <c r="I784" s="9">
        <v>4</v>
      </c>
      <c r="J784" s="9">
        <v>5</v>
      </c>
      <c r="K784" s="9">
        <v>6</v>
      </c>
      <c r="L784" s="10">
        <v>7</v>
      </c>
    </row>
    <row r="785" spans="4:14" x14ac:dyDescent="0.2">
      <c r="D785" s="9">
        <v>23</v>
      </c>
      <c r="E78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85" s="9">
        <v>1</v>
      </c>
      <c r="G785" s="9">
        <v>2</v>
      </c>
      <c r="H785" s="9">
        <v>3</v>
      </c>
      <c r="I785" s="9">
        <v>4</v>
      </c>
      <c r="J785" s="9">
        <v>5</v>
      </c>
      <c r="K785" s="9">
        <v>6</v>
      </c>
      <c r="L785" s="10">
        <v>7</v>
      </c>
    </row>
    <row r="786" spans="4:14" x14ac:dyDescent="0.2">
      <c r="D786" s="9">
        <v>24</v>
      </c>
      <c r="E78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86" s="9">
        <v>1</v>
      </c>
      <c r="G786" s="9">
        <v>2</v>
      </c>
      <c r="H786" s="9">
        <v>3</v>
      </c>
      <c r="I786" s="9">
        <v>4</v>
      </c>
      <c r="J786" s="9">
        <v>5</v>
      </c>
      <c r="K786" s="9">
        <v>6</v>
      </c>
      <c r="L786" s="10">
        <v>7</v>
      </c>
    </row>
    <row r="787" spans="4:14" ht="13.5" thickBot="1" x14ac:dyDescent="0.25">
      <c r="D787" s="12">
        <v>25</v>
      </c>
      <c r="E78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87" s="12">
        <v>1</v>
      </c>
      <c r="G787" s="12">
        <v>2</v>
      </c>
      <c r="H787" s="12">
        <v>3</v>
      </c>
      <c r="I787" s="12">
        <v>4</v>
      </c>
      <c r="J787" s="12">
        <v>5</v>
      </c>
      <c r="K787" s="12">
        <v>6</v>
      </c>
      <c r="L787" s="13">
        <v>7</v>
      </c>
    </row>
    <row r="788" spans="4:14" ht="13.5" thickBot="1" x14ac:dyDescent="0.25"/>
    <row r="789" spans="4:14" x14ac:dyDescent="0.2">
      <c r="D789" s="2" t="s">
        <v>13</v>
      </c>
      <c r="E789" s="2" t="s">
        <v>24</v>
      </c>
      <c r="F789" s="14" t="s">
        <v>14</v>
      </c>
      <c r="G789" s="14" t="s">
        <v>15</v>
      </c>
      <c r="H789" s="14" t="s">
        <v>16</v>
      </c>
      <c r="I789" s="14" t="s">
        <v>17</v>
      </c>
      <c r="J789" s="14" t="s">
        <v>18</v>
      </c>
      <c r="K789" s="14" t="s">
        <v>19</v>
      </c>
      <c r="L789" s="15" t="s">
        <v>20</v>
      </c>
      <c r="N789">
        <v>10.199999999999999</v>
      </c>
    </row>
    <row r="790" spans="4:14" x14ac:dyDescent="0.2">
      <c r="D790" s="5"/>
      <c r="E790" s="5"/>
      <c r="F790" s="5"/>
      <c r="G790" s="5"/>
      <c r="H790" s="5"/>
      <c r="I790" s="5"/>
      <c r="J790" s="5"/>
      <c r="K790" s="5"/>
      <c r="L790" s="8"/>
    </row>
    <row r="791" spans="4:14" x14ac:dyDescent="0.2">
      <c r="D791" s="9">
        <v>1</v>
      </c>
      <c r="E79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91" s="9">
        <v>1</v>
      </c>
      <c r="G791" s="9">
        <v>2</v>
      </c>
      <c r="H791" s="9">
        <v>3</v>
      </c>
      <c r="I791" s="9">
        <v>4</v>
      </c>
      <c r="J791" s="9">
        <v>5</v>
      </c>
      <c r="K791" s="9">
        <v>6</v>
      </c>
      <c r="L791" s="10">
        <v>7</v>
      </c>
    </row>
    <row r="792" spans="4:14" x14ac:dyDescent="0.2">
      <c r="D792" s="9">
        <v>2</v>
      </c>
      <c r="E79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92" s="9">
        <v>1</v>
      </c>
      <c r="G792" s="9">
        <v>2</v>
      </c>
      <c r="H792" s="9">
        <v>3</v>
      </c>
      <c r="I792" s="9">
        <v>4</v>
      </c>
      <c r="J792" s="9">
        <v>5</v>
      </c>
      <c r="K792" s="9">
        <v>6</v>
      </c>
      <c r="L792" s="10">
        <v>7</v>
      </c>
    </row>
    <row r="793" spans="4:14" x14ac:dyDescent="0.2">
      <c r="D793" s="9">
        <v>3</v>
      </c>
      <c r="E79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93" s="9">
        <v>1</v>
      </c>
      <c r="G793" s="9">
        <v>2</v>
      </c>
      <c r="H793" s="9">
        <v>3</v>
      </c>
      <c r="I793" s="9">
        <v>4</v>
      </c>
      <c r="J793" s="9">
        <v>5</v>
      </c>
      <c r="K793" s="9">
        <v>6</v>
      </c>
      <c r="L793" s="10">
        <v>7</v>
      </c>
    </row>
    <row r="794" spans="4:14" x14ac:dyDescent="0.2">
      <c r="D794" s="9">
        <v>4</v>
      </c>
      <c r="E79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94" s="9">
        <v>1</v>
      </c>
      <c r="G794" s="9">
        <v>2</v>
      </c>
      <c r="H794" s="9">
        <v>3</v>
      </c>
      <c r="I794" s="9">
        <v>4</v>
      </c>
      <c r="J794" s="9">
        <v>5</v>
      </c>
      <c r="K794" s="9">
        <v>6</v>
      </c>
      <c r="L794" s="10">
        <v>7</v>
      </c>
    </row>
    <row r="795" spans="4:14" x14ac:dyDescent="0.2">
      <c r="D795" s="9">
        <v>5</v>
      </c>
      <c r="E79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95" s="9">
        <v>1</v>
      </c>
      <c r="G795" s="9">
        <v>2</v>
      </c>
      <c r="H795" s="9">
        <v>3</v>
      </c>
      <c r="I795" s="9">
        <v>4</v>
      </c>
      <c r="J795" s="9">
        <v>5</v>
      </c>
      <c r="K795" s="9">
        <v>6</v>
      </c>
      <c r="L795" s="10">
        <v>7</v>
      </c>
    </row>
    <row r="796" spans="4:14" x14ac:dyDescent="0.2">
      <c r="D796" s="9">
        <v>6</v>
      </c>
      <c r="E79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96" s="9">
        <v>1</v>
      </c>
      <c r="G796" s="9">
        <v>2</v>
      </c>
      <c r="H796" s="9">
        <v>3</v>
      </c>
      <c r="I796" s="9">
        <v>4</v>
      </c>
      <c r="J796" s="9">
        <v>5</v>
      </c>
      <c r="K796" s="9">
        <v>6</v>
      </c>
      <c r="L796" s="10">
        <v>7</v>
      </c>
    </row>
    <row r="797" spans="4:14" x14ac:dyDescent="0.2">
      <c r="D797" s="9">
        <v>7</v>
      </c>
      <c r="E79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97" s="9">
        <v>1</v>
      </c>
      <c r="G797" s="9">
        <v>2</v>
      </c>
      <c r="H797" s="9">
        <v>3</v>
      </c>
      <c r="I797" s="9">
        <v>4</v>
      </c>
      <c r="J797" s="9">
        <v>5</v>
      </c>
      <c r="K797" s="9">
        <v>6</v>
      </c>
      <c r="L797" s="10">
        <v>7</v>
      </c>
    </row>
    <row r="798" spans="4:14" x14ac:dyDescent="0.2">
      <c r="D798" s="9">
        <v>8</v>
      </c>
      <c r="E79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98" s="9">
        <v>1</v>
      </c>
      <c r="G798" s="9">
        <v>2</v>
      </c>
      <c r="H798" s="9">
        <v>3</v>
      </c>
      <c r="I798" s="9">
        <v>4</v>
      </c>
      <c r="J798" s="9">
        <v>5</v>
      </c>
      <c r="K798" s="9">
        <v>6</v>
      </c>
      <c r="L798" s="10">
        <v>7</v>
      </c>
    </row>
    <row r="799" spans="4:14" x14ac:dyDescent="0.2">
      <c r="D799" s="9">
        <v>9</v>
      </c>
      <c r="E79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99" s="9">
        <v>1</v>
      </c>
      <c r="G799" s="9">
        <v>2</v>
      </c>
      <c r="H799" s="9">
        <v>3</v>
      </c>
      <c r="I799" s="9">
        <v>4</v>
      </c>
      <c r="J799" s="9">
        <v>5</v>
      </c>
      <c r="K799" s="9">
        <v>6</v>
      </c>
      <c r="L799" s="10">
        <v>7</v>
      </c>
    </row>
    <row r="800" spans="4:14" x14ac:dyDescent="0.2">
      <c r="D800" s="9">
        <v>10</v>
      </c>
      <c r="E80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800" s="9">
        <v>1</v>
      </c>
      <c r="G800" s="9">
        <v>2</v>
      </c>
      <c r="H800" s="9">
        <v>3</v>
      </c>
      <c r="I800" s="9">
        <v>4</v>
      </c>
      <c r="J800" s="9">
        <v>5</v>
      </c>
      <c r="K800" s="9">
        <v>6</v>
      </c>
      <c r="L800" s="10">
        <v>7</v>
      </c>
    </row>
    <row r="801" spans="4:12" x14ac:dyDescent="0.2">
      <c r="D801" s="9">
        <v>11</v>
      </c>
      <c r="E80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801" s="9">
        <v>1</v>
      </c>
      <c r="G801" s="9">
        <v>2</v>
      </c>
      <c r="H801" s="9">
        <v>3</v>
      </c>
      <c r="I801" s="9">
        <v>4</v>
      </c>
      <c r="J801" s="9">
        <v>5</v>
      </c>
      <c r="K801" s="9">
        <v>6</v>
      </c>
      <c r="L801" s="10">
        <v>7</v>
      </c>
    </row>
    <row r="802" spans="4:12" x14ac:dyDescent="0.2">
      <c r="D802" s="9">
        <v>12</v>
      </c>
      <c r="E80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802" s="9">
        <v>1</v>
      </c>
      <c r="G802" s="9">
        <v>2</v>
      </c>
      <c r="H802" s="9">
        <v>3</v>
      </c>
      <c r="I802" s="9">
        <v>4</v>
      </c>
      <c r="J802" s="9">
        <v>5</v>
      </c>
      <c r="K802" s="9">
        <v>6</v>
      </c>
      <c r="L802" s="10">
        <v>7</v>
      </c>
    </row>
    <row r="803" spans="4:12" x14ac:dyDescent="0.2">
      <c r="D803" s="9">
        <v>13</v>
      </c>
      <c r="E80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803" s="9">
        <v>1</v>
      </c>
      <c r="G803" s="9">
        <v>2</v>
      </c>
      <c r="H803" s="9">
        <v>3</v>
      </c>
      <c r="I803" s="9">
        <v>4</v>
      </c>
      <c r="J803" s="9">
        <v>5</v>
      </c>
      <c r="K803" s="9">
        <v>6</v>
      </c>
      <c r="L803" s="10">
        <v>7</v>
      </c>
    </row>
    <row r="804" spans="4:12" x14ac:dyDescent="0.2">
      <c r="D804" s="9">
        <v>14</v>
      </c>
      <c r="E80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804" s="9">
        <v>1</v>
      </c>
      <c r="G804" s="9">
        <v>2</v>
      </c>
      <c r="H804" s="9">
        <v>3</v>
      </c>
      <c r="I804" s="9">
        <v>4</v>
      </c>
      <c r="J804" s="9">
        <v>5</v>
      </c>
      <c r="K804" s="9">
        <v>6</v>
      </c>
      <c r="L804" s="10">
        <v>7</v>
      </c>
    </row>
    <row r="805" spans="4:12" x14ac:dyDescent="0.2">
      <c r="D805" s="9">
        <v>15</v>
      </c>
      <c r="E80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805" s="9">
        <v>1</v>
      </c>
      <c r="G805" s="9">
        <v>2</v>
      </c>
      <c r="H805" s="9">
        <v>3</v>
      </c>
      <c r="I805" s="9">
        <v>4</v>
      </c>
      <c r="J805" s="9">
        <v>5</v>
      </c>
      <c r="K805" s="9">
        <v>6</v>
      </c>
      <c r="L805" s="10">
        <v>7</v>
      </c>
    </row>
    <row r="806" spans="4:12" x14ac:dyDescent="0.2">
      <c r="D806" s="9">
        <v>16</v>
      </c>
      <c r="E80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806" s="9">
        <v>1</v>
      </c>
      <c r="G806" s="9">
        <v>2</v>
      </c>
      <c r="H806" s="9">
        <v>3</v>
      </c>
      <c r="I806" s="9">
        <v>4</v>
      </c>
      <c r="J806" s="9">
        <v>5</v>
      </c>
      <c r="K806" s="9">
        <v>6</v>
      </c>
      <c r="L806" s="10">
        <v>7</v>
      </c>
    </row>
    <row r="807" spans="4:12" x14ac:dyDescent="0.2">
      <c r="D807" s="9">
        <v>17</v>
      </c>
      <c r="E80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807" s="9">
        <v>1</v>
      </c>
      <c r="G807" s="9">
        <v>2</v>
      </c>
      <c r="H807" s="9">
        <v>3</v>
      </c>
      <c r="I807" s="9">
        <v>4</v>
      </c>
      <c r="J807" s="9">
        <v>5</v>
      </c>
      <c r="K807" s="9">
        <v>6</v>
      </c>
      <c r="L807" s="10">
        <v>7</v>
      </c>
    </row>
    <row r="808" spans="4:12" x14ac:dyDescent="0.2">
      <c r="D808" s="9">
        <v>18</v>
      </c>
      <c r="E80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808" s="9">
        <v>1</v>
      </c>
      <c r="G808" s="9">
        <v>2</v>
      </c>
      <c r="H808" s="9">
        <v>3</v>
      </c>
      <c r="I808" s="9">
        <v>4</v>
      </c>
      <c r="J808" s="9">
        <v>5</v>
      </c>
      <c r="K808" s="9">
        <v>6</v>
      </c>
      <c r="L808" s="10">
        <v>7</v>
      </c>
    </row>
    <row r="809" spans="4:12" x14ac:dyDescent="0.2">
      <c r="D809" s="9">
        <v>19</v>
      </c>
      <c r="E80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809" s="9">
        <v>1</v>
      </c>
      <c r="G809" s="9">
        <v>2</v>
      </c>
      <c r="H809" s="9">
        <v>3</v>
      </c>
      <c r="I809" s="9">
        <v>4</v>
      </c>
      <c r="J809" s="9">
        <v>5</v>
      </c>
      <c r="K809" s="9">
        <v>6</v>
      </c>
      <c r="L809" s="10">
        <v>7</v>
      </c>
    </row>
    <row r="810" spans="4:12" x14ac:dyDescent="0.2">
      <c r="D810" s="9">
        <v>20</v>
      </c>
      <c r="E81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810" s="9">
        <v>1</v>
      </c>
      <c r="G810" s="9">
        <v>2</v>
      </c>
      <c r="H810" s="9">
        <v>3</v>
      </c>
      <c r="I810" s="9">
        <v>4</v>
      </c>
      <c r="J810" s="9">
        <v>5</v>
      </c>
      <c r="K810" s="9">
        <v>6</v>
      </c>
      <c r="L810" s="10">
        <v>7</v>
      </c>
    </row>
    <row r="811" spans="4:12" x14ac:dyDescent="0.2">
      <c r="D811" s="9">
        <v>21</v>
      </c>
      <c r="E81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811" s="9">
        <v>1</v>
      </c>
      <c r="G811" s="9">
        <v>2</v>
      </c>
      <c r="H811" s="9">
        <v>3</v>
      </c>
      <c r="I811" s="9">
        <v>4</v>
      </c>
      <c r="J811" s="9">
        <v>5</v>
      </c>
      <c r="K811" s="9">
        <v>6</v>
      </c>
      <c r="L811" s="10">
        <v>7</v>
      </c>
    </row>
    <row r="812" spans="4:12" x14ac:dyDescent="0.2">
      <c r="D812" s="9">
        <v>22</v>
      </c>
      <c r="E81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812" s="9">
        <v>1</v>
      </c>
      <c r="G812" s="9">
        <v>2</v>
      </c>
      <c r="H812" s="9">
        <v>3</v>
      </c>
      <c r="I812" s="9">
        <v>4</v>
      </c>
      <c r="J812" s="9">
        <v>5</v>
      </c>
      <c r="K812" s="9">
        <v>6</v>
      </c>
      <c r="L812" s="10">
        <v>7</v>
      </c>
    </row>
    <row r="813" spans="4:12" x14ac:dyDescent="0.2">
      <c r="D813" s="9">
        <v>23</v>
      </c>
      <c r="E81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813" s="9">
        <v>1</v>
      </c>
      <c r="G813" s="9">
        <v>2</v>
      </c>
      <c r="H813" s="9">
        <v>3</v>
      </c>
      <c r="I813" s="9">
        <v>4</v>
      </c>
      <c r="J813" s="9">
        <v>5</v>
      </c>
      <c r="K813" s="9">
        <v>6</v>
      </c>
      <c r="L813" s="10">
        <v>7</v>
      </c>
    </row>
    <row r="814" spans="4:12" x14ac:dyDescent="0.2">
      <c r="D814" s="9">
        <v>24</v>
      </c>
      <c r="E81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814" s="9">
        <v>1</v>
      </c>
      <c r="G814" s="9">
        <v>2</v>
      </c>
      <c r="H814" s="9">
        <v>3</v>
      </c>
      <c r="I814" s="9">
        <v>4</v>
      </c>
      <c r="J814" s="9">
        <v>5</v>
      </c>
      <c r="K814" s="9">
        <v>6</v>
      </c>
      <c r="L814" s="10">
        <v>7</v>
      </c>
    </row>
    <row r="815" spans="4:12" ht="13.5" thickBot="1" x14ac:dyDescent="0.25">
      <c r="D815" s="12">
        <v>25</v>
      </c>
      <c r="E81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815" s="12">
        <v>1</v>
      </c>
      <c r="G815" s="12">
        <v>2</v>
      </c>
      <c r="H815" s="12">
        <v>3</v>
      </c>
      <c r="I815" s="12">
        <v>4</v>
      </c>
      <c r="J815" s="12">
        <v>5</v>
      </c>
      <c r="K815" s="12">
        <v>6</v>
      </c>
      <c r="L815" s="13">
        <v>7</v>
      </c>
    </row>
    <row r="816" spans="4:12" ht="13.5" thickBot="1" x14ac:dyDescent="0.25"/>
    <row r="817" spans="4:14" x14ac:dyDescent="0.2">
      <c r="D817" s="2" t="s">
        <v>13</v>
      </c>
      <c r="E817" s="2" t="s">
        <v>24</v>
      </c>
      <c r="F817" s="14" t="s">
        <v>14</v>
      </c>
      <c r="G817" s="14" t="s">
        <v>15</v>
      </c>
      <c r="H817" s="14" t="s">
        <v>16</v>
      </c>
      <c r="I817" s="14" t="s">
        <v>17</v>
      </c>
      <c r="J817" s="14" t="s">
        <v>18</v>
      </c>
      <c r="K817" s="14" t="s">
        <v>19</v>
      </c>
      <c r="L817" s="15" t="s">
        <v>20</v>
      </c>
      <c r="N817">
        <v>10.3</v>
      </c>
    </row>
    <row r="818" spans="4:14" x14ac:dyDescent="0.2">
      <c r="D818" s="5"/>
      <c r="E818" s="5"/>
      <c r="F818" s="5"/>
      <c r="G818" s="5"/>
      <c r="H818" s="5"/>
      <c r="I818" s="5"/>
      <c r="J818" s="5"/>
      <c r="K818" s="5"/>
      <c r="L818" s="8"/>
    </row>
    <row r="819" spans="4:14" x14ac:dyDescent="0.2">
      <c r="D819" s="9">
        <v>1</v>
      </c>
      <c r="E81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819" s="9">
        <v>1</v>
      </c>
      <c r="G819" s="9">
        <v>2</v>
      </c>
      <c r="H819" s="9">
        <v>3</v>
      </c>
      <c r="I819" s="9">
        <v>4</v>
      </c>
      <c r="J819" s="9">
        <v>5</v>
      </c>
      <c r="K819" s="9">
        <v>6</v>
      </c>
      <c r="L819" s="10">
        <v>7</v>
      </c>
    </row>
    <row r="820" spans="4:14" x14ac:dyDescent="0.2">
      <c r="D820" s="9">
        <v>2</v>
      </c>
      <c r="E82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820" s="9">
        <v>1</v>
      </c>
      <c r="G820" s="9">
        <v>2</v>
      </c>
      <c r="H820" s="9">
        <v>3</v>
      </c>
      <c r="I820" s="9">
        <v>4</v>
      </c>
      <c r="J820" s="9">
        <v>5</v>
      </c>
      <c r="K820" s="9">
        <v>6</v>
      </c>
      <c r="L820" s="10">
        <v>7</v>
      </c>
    </row>
    <row r="821" spans="4:14" x14ac:dyDescent="0.2">
      <c r="D821" s="9">
        <v>3</v>
      </c>
      <c r="E82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821" s="9">
        <v>1</v>
      </c>
      <c r="G821" s="9">
        <v>2</v>
      </c>
      <c r="H821" s="9">
        <v>3</v>
      </c>
      <c r="I821" s="9">
        <v>4</v>
      </c>
      <c r="J821" s="9">
        <v>5</v>
      </c>
      <c r="K821" s="9">
        <v>6</v>
      </c>
      <c r="L821" s="10">
        <v>7</v>
      </c>
    </row>
    <row r="822" spans="4:14" x14ac:dyDescent="0.2">
      <c r="D822" s="9">
        <v>4</v>
      </c>
      <c r="E82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822" s="9">
        <v>1</v>
      </c>
      <c r="G822" s="9">
        <v>2</v>
      </c>
      <c r="H822" s="9">
        <v>3</v>
      </c>
      <c r="I822" s="9">
        <v>4</v>
      </c>
      <c r="J822" s="9">
        <v>5</v>
      </c>
      <c r="K822" s="9">
        <v>6</v>
      </c>
      <c r="L822" s="10">
        <v>7</v>
      </c>
    </row>
    <row r="823" spans="4:14" x14ac:dyDescent="0.2">
      <c r="D823" s="9">
        <v>5</v>
      </c>
      <c r="E82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823" s="9">
        <v>1</v>
      </c>
      <c r="G823" s="9">
        <v>2</v>
      </c>
      <c r="H823" s="9">
        <v>3</v>
      </c>
      <c r="I823" s="9">
        <v>4</v>
      </c>
      <c r="J823" s="9">
        <v>5</v>
      </c>
      <c r="K823" s="9">
        <v>6</v>
      </c>
      <c r="L823" s="10">
        <v>7</v>
      </c>
    </row>
    <row r="824" spans="4:14" x14ac:dyDescent="0.2">
      <c r="D824" s="9">
        <v>6</v>
      </c>
      <c r="E82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824" s="9">
        <v>1</v>
      </c>
      <c r="G824" s="9">
        <v>2</v>
      </c>
      <c r="H824" s="9">
        <v>3</v>
      </c>
      <c r="I824" s="9">
        <v>4</v>
      </c>
      <c r="J824" s="9">
        <v>5</v>
      </c>
      <c r="K824" s="9">
        <v>6</v>
      </c>
      <c r="L824" s="10">
        <v>7</v>
      </c>
    </row>
    <row r="825" spans="4:14" x14ac:dyDescent="0.2">
      <c r="D825" s="9">
        <v>7</v>
      </c>
      <c r="E82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825" s="9">
        <v>1</v>
      </c>
      <c r="G825" s="9">
        <v>2</v>
      </c>
      <c r="H825" s="9">
        <v>3</v>
      </c>
      <c r="I825" s="9">
        <v>4</v>
      </c>
      <c r="J825" s="9">
        <v>5</v>
      </c>
      <c r="K825" s="9">
        <v>6</v>
      </c>
      <c r="L825" s="10">
        <v>7</v>
      </c>
    </row>
    <row r="826" spans="4:14" x14ac:dyDescent="0.2">
      <c r="D826" s="9">
        <v>8</v>
      </c>
      <c r="E82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826" s="9">
        <v>1</v>
      </c>
      <c r="G826" s="9">
        <v>2</v>
      </c>
      <c r="H826" s="9">
        <v>3</v>
      </c>
      <c r="I826" s="9">
        <v>4</v>
      </c>
      <c r="J826" s="9">
        <v>5</v>
      </c>
      <c r="K826" s="9">
        <v>6</v>
      </c>
      <c r="L826" s="10">
        <v>7</v>
      </c>
    </row>
    <row r="827" spans="4:14" x14ac:dyDescent="0.2">
      <c r="D827" s="9">
        <v>9</v>
      </c>
      <c r="E82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827" s="9">
        <v>1</v>
      </c>
      <c r="G827" s="9">
        <v>2</v>
      </c>
      <c r="H827" s="9">
        <v>3</v>
      </c>
      <c r="I827" s="9">
        <v>4</v>
      </c>
      <c r="J827" s="9">
        <v>5</v>
      </c>
      <c r="K827" s="9">
        <v>6</v>
      </c>
      <c r="L827" s="10">
        <v>7</v>
      </c>
    </row>
    <row r="828" spans="4:14" x14ac:dyDescent="0.2">
      <c r="D828" s="9">
        <v>10</v>
      </c>
      <c r="E82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828" s="9">
        <v>1</v>
      </c>
      <c r="G828" s="9">
        <v>2</v>
      </c>
      <c r="H828" s="9">
        <v>3</v>
      </c>
      <c r="I828" s="9">
        <v>4</v>
      </c>
      <c r="J828" s="9">
        <v>5</v>
      </c>
      <c r="K828" s="9">
        <v>6</v>
      </c>
      <c r="L828" s="10">
        <v>7</v>
      </c>
    </row>
    <row r="829" spans="4:14" x14ac:dyDescent="0.2">
      <c r="D829" s="9">
        <v>11</v>
      </c>
      <c r="E82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829" s="9">
        <v>1</v>
      </c>
      <c r="G829" s="9">
        <v>2</v>
      </c>
      <c r="H829" s="9">
        <v>3</v>
      </c>
      <c r="I829" s="9">
        <v>4</v>
      </c>
      <c r="J829" s="9">
        <v>5</v>
      </c>
      <c r="K829" s="9">
        <v>6</v>
      </c>
      <c r="L829" s="10">
        <v>7</v>
      </c>
    </row>
    <row r="830" spans="4:14" x14ac:dyDescent="0.2">
      <c r="D830" s="9">
        <v>12</v>
      </c>
      <c r="E83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830" s="9">
        <v>1</v>
      </c>
      <c r="G830" s="9">
        <v>2</v>
      </c>
      <c r="H830" s="9">
        <v>3</v>
      </c>
      <c r="I830" s="9">
        <v>4</v>
      </c>
      <c r="J830" s="9">
        <v>5</v>
      </c>
      <c r="K830" s="9">
        <v>6</v>
      </c>
      <c r="L830" s="10">
        <v>7</v>
      </c>
    </row>
    <row r="831" spans="4:14" x14ac:dyDescent="0.2">
      <c r="D831" s="9">
        <v>13</v>
      </c>
      <c r="E83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831" s="9">
        <v>1</v>
      </c>
      <c r="G831" s="9">
        <v>2</v>
      </c>
      <c r="H831" s="9">
        <v>3</v>
      </c>
      <c r="I831" s="9">
        <v>4</v>
      </c>
      <c r="J831" s="9">
        <v>5</v>
      </c>
      <c r="K831" s="9">
        <v>6</v>
      </c>
      <c r="L831" s="10">
        <v>7</v>
      </c>
    </row>
    <row r="832" spans="4:14" x14ac:dyDescent="0.2">
      <c r="D832" s="9">
        <v>14</v>
      </c>
      <c r="E83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832" s="9">
        <v>1</v>
      </c>
      <c r="G832" s="9">
        <v>2</v>
      </c>
      <c r="H832" s="9">
        <v>3</v>
      </c>
      <c r="I832" s="9">
        <v>4</v>
      </c>
      <c r="J832" s="9">
        <v>5</v>
      </c>
      <c r="K832" s="9">
        <v>6</v>
      </c>
      <c r="L832" s="10">
        <v>7</v>
      </c>
    </row>
    <row r="833" spans="4:12" x14ac:dyDescent="0.2">
      <c r="D833" s="9">
        <v>15</v>
      </c>
      <c r="E83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833" s="9">
        <v>1</v>
      </c>
      <c r="G833" s="9">
        <v>2</v>
      </c>
      <c r="H833" s="9">
        <v>3</v>
      </c>
      <c r="I833" s="9">
        <v>4</v>
      </c>
      <c r="J833" s="9">
        <v>5</v>
      </c>
      <c r="K833" s="9">
        <v>6</v>
      </c>
      <c r="L833" s="10">
        <v>7</v>
      </c>
    </row>
    <row r="834" spans="4:12" x14ac:dyDescent="0.2">
      <c r="D834" s="9">
        <v>16</v>
      </c>
      <c r="E83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834" s="9">
        <v>1</v>
      </c>
      <c r="G834" s="9">
        <v>2</v>
      </c>
      <c r="H834" s="9">
        <v>3</v>
      </c>
      <c r="I834" s="9">
        <v>4</v>
      </c>
      <c r="J834" s="9">
        <v>5</v>
      </c>
      <c r="K834" s="9">
        <v>6</v>
      </c>
      <c r="L834" s="10">
        <v>7</v>
      </c>
    </row>
    <row r="835" spans="4:12" x14ac:dyDescent="0.2">
      <c r="D835" s="9">
        <v>17</v>
      </c>
      <c r="E83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835" s="9">
        <v>1</v>
      </c>
      <c r="G835" s="9">
        <v>2</v>
      </c>
      <c r="H835" s="9">
        <v>3</v>
      </c>
      <c r="I835" s="9">
        <v>4</v>
      </c>
      <c r="J835" s="9">
        <v>5</v>
      </c>
      <c r="K835" s="9">
        <v>6</v>
      </c>
      <c r="L835" s="10">
        <v>7</v>
      </c>
    </row>
    <row r="836" spans="4:12" x14ac:dyDescent="0.2">
      <c r="D836" s="9">
        <v>18</v>
      </c>
      <c r="E83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836" s="9">
        <v>1</v>
      </c>
      <c r="G836" s="9">
        <v>2</v>
      </c>
      <c r="H836" s="9">
        <v>3</v>
      </c>
      <c r="I836" s="9">
        <v>4</v>
      </c>
      <c r="J836" s="9">
        <v>5</v>
      </c>
      <c r="K836" s="9">
        <v>6</v>
      </c>
      <c r="L836" s="10">
        <v>7</v>
      </c>
    </row>
    <row r="837" spans="4:12" x14ac:dyDescent="0.2">
      <c r="D837" s="9">
        <v>19</v>
      </c>
      <c r="E83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837" s="9">
        <v>1</v>
      </c>
      <c r="G837" s="9">
        <v>2</v>
      </c>
      <c r="H837" s="9">
        <v>3</v>
      </c>
      <c r="I837" s="9">
        <v>4</v>
      </c>
      <c r="J837" s="9">
        <v>5</v>
      </c>
      <c r="K837" s="9">
        <v>6</v>
      </c>
      <c r="L837" s="10">
        <v>7</v>
      </c>
    </row>
    <row r="838" spans="4:12" x14ac:dyDescent="0.2">
      <c r="D838" s="9">
        <v>20</v>
      </c>
      <c r="E83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838" s="9">
        <v>1</v>
      </c>
      <c r="G838" s="9">
        <v>2</v>
      </c>
      <c r="H838" s="9">
        <v>3</v>
      </c>
      <c r="I838" s="9">
        <v>4</v>
      </c>
      <c r="J838" s="9">
        <v>5</v>
      </c>
      <c r="K838" s="9">
        <v>6</v>
      </c>
      <c r="L838" s="10">
        <v>7</v>
      </c>
    </row>
    <row r="839" spans="4:12" x14ac:dyDescent="0.2">
      <c r="D839" s="9">
        <v>21</v>
      </c>
      <c r="E83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839" s="9">
        <v>1</v>
      </c>
      <c r="G839" s="9">
        <v>2</v>
      </c>
      <c r="H839" s="9">
        <v>3</v>
      </c>
      <c r="I839" s="9">
        <v>4</v>
      </c>
      <c r="J839" s="9">
        <v>5</v>
      </c>
      <c r="K839" s="9">
        <v>6</v>
      </c>
      <c r="L839" s="10">
        <v>7</v>
      </c>
    </row>
    <row r="840" spans="4:12" x14ac:dyDescent="0.2">
      <c r="D840" s="9">
        <v>22</v>
      </c>
      <c r="E84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840" s="9">
        <v>1</v>
      </c>
      <c r="G840" s="9">
        <v>2</v>
      </c>
      <c r="H840" s="9">
        <v>3</v>
      </c>
      <c r="I840" s="9">
        <v>4</v>
      </c>
      <c r="J840" s="9">
        <v>5</v>
      </c>
      <c r="K840" s="9">
        <v>6</v>
      </c>
      <c r="L840" s="10">
        <v>7</v>
      </c>
    </row>
    <row r="841" spans="4:12" x14ac:dyDescent="0.2">
      <c r="D841" s="9">
        <v>23</v>
      </c>
      <c r="E84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841" s="9">
        <v>1</v>
      </c>
      <c r="G841" s="9">
        <v>2</v>
      </c>
      <c r="H841" s="9">
        <v>3</v>
      </c>
      <c r="I841" s="9">
        <v>4</v>
      </c>
      <c r="J841" s="9">
        <v>5</v>
      </c>
      <c r="K841" s="9">
        <v>6</v>
      </c>
      <c r="L841" s="10">
        <v>7</v>
      </c>
    </row>
    <row r="842" spans="4:12" x14ac:dyDescent="0.2">
      <c r="D842" s="9">
        <v>24</v>
      </c>
      <c r="E84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842" s="9">
        <v>1</v>
      </c>
      <c r="G842" s="9">
        <v>2</v>
      </c>
      <c r="H842" s="9">
        <v>3</v>
      </c>
      <c r="I842" s="9">
        <v>4</v>
      </c>
      <c r="J842" s="9">
        <v>5</v>
      </c>
      <c r="K842" s="9">
        <v>6</v>
      </c>
      <c r="L842" s="10">
        <v>7</v>
      </c>
    </row>
    <row r="843" spans="4:12" ht="13.5" thickBot="1" x14ac:dyDescent="0.25">
      <c r="D843" s="12">
        <v>25</v>
      </c>
      <c r="E84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843" s="12">
        <v>1</v>
      </c>
      <c r="G843" s="12">
        <v>2</v>
      </c>
      <c r="H843" s="12">
        <v>3</v>
      </c>
      <c r="I843" s="12">
        <v>4</v>
      </c>
      <c r="J843" s="12">
        <v>5</v>
      </c>
      <c r="K843" s="12">
        <v>6</v>
      </c>
      <c r="L843" s="13">
        <v>7</v>
      </c>
    </row>
  </sheetData>
  <phoneticPr fontId="5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Tabelle1</vt:lpstr>
      <vt:lpstr>Tabelle2</vt:lpstr>
      <vt:lpstr>Tabelle1!Druckbereich</vt:lpstr>
      <vt:lpstr>Tabelle1!Drucktitel</vt:lpstr>
    </vt:vector>
  </TitlesOfParts>
  <Company>Polymed Medical Center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Simone Grossmann</dc:creator>
  <cp:lastModifiedBy>Jolyne Mastai</cp:lastModifiedBy>
  <cp:lastPrinted>2024-09-30T14:32:52Z</cp:lastPrinted>
  <dcterms:created xsi:type="dcterms:W3CDTF">2005-09-09T12:29:27Z</dcterms:created>
  <dcterms:modified xsi:type="dcterms:W3CDTF">2025-01-28T08:41:53Z</dcterms:modified>
</cp:coreProperties>
</file>