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Z3 CRP zybio Control\231205\"/>
    </mc:Choice>
  </mc:AlternateContent>
  <xr:revisionPtr revIDLastSave="0" documentId="13_ncr:1_{827CF509-3EB8-4717-83C0-54F02F933E27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Tabelle1!$A$1:$BB$37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L10" i="1"/>
  <c r="AY8" i="1"/>
  <c r="AV8" i="1"/>
  <c r="E64" i="2" l="1"/>
  <c r="E86" i="2" l="1"/>
  <c r="E82" i="2"/>
  <c r="E74" i="2"/>
  <c r="E63" i="2"/>
  <c r="E87" i="2"/>
  <c r="E83" i="2"/>
  <c r="E79" i="2"/>
  <c r="E75" i="2"/>
  <c r="E71" i="2"/>
  <c r="E67" i="2"/>
  <c r="E66" i="2"/>
  <c r="E85" i="2"/>
  <c r="E81" i="2"/>
  <c r="E77" i="2"/>
  <c r="E73" i="2"/>
  <c r="E69" i="2"/>
  <c r="E65" i="2"/>
  <c r="E78" i="2"/>
  <c r="E70" i="2"/>
  <c r="E84" i="2"/>
  <c r="E80" i="2"/>
  <c r="E76" i="2"/>
  <c r="E72" i="2"/>
  <c r="E68" i="2"/>
  <c r="AZ11" i="1"/>
  <c r="AX11" i="1"/>
  <c r="AV11" i="1"/>
  <c r="AT11" i="1"/>
  <c r="AR11" i="1"/>
  <c r="AP11" i="1"/>
  <c r="AN11" i="1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8" i="2"/>
  <c r="E152" i="2"/>
  <c r="E156" i="2"/>
  <c r="E160" i="2"/>
  <c r="E164" i="2"/>
  <c r="E168" i="2"/>
  <c r="E147" i="2"/>
  <c r="E167" i="2"/>
  <c r="E149" i="2"/>
  <c r="E153" i="2"/>
  <c r="E157" i="2"/>
  <c r="E161" i="2"/>
  <c r="E165" i="2"/>
  <c r="E169" i="2"/>
  <c r="E163" i="2"/>
  <c r="E150" i="2"/>
  <c r="E154" i="2"/>
  <c r="E158" i="2"/>
  <c r="E162" i="2"/>
  <c r="E166" i="2"/>
  <c r="E170" i="2"/>
  <c r="E151" i="2"/>
  <c r="E155" i="2"/>
  <c r="E159" i="2"/>
  <c r="E171" i="2"/>
  <c r="E120" i="2"/>
  <c r="E124" i="2"/>
  <c r="E128" i="2"/>
  <c r="E132" i="2"/>
  <c r="E136" i="2"/>
  <c r="E140" i="2"/>
  <c r="E119" i="2"/>
  <c r="E137" i="2"/>
  <c r="E121" i="2"/>
  <c r="E125" i="2"/>
  <c r="E129" i="2"/>
  <c r="E133" i="2"/>
  <c r="E122" i="2"/>
  <c r="E126" i="2"/>
  <c r="E130" i="2"/>
  <c r="E134" i="2"/>
  <c r="E138" i="2"/>
  <c r="E142" i="2"/>
  <c r="E123" i="2"/>
  <c r="E127" i="2"/>
  <c r="E131" i="2"/>
  <c r="E135" i="2"/>
  <c r="E139" i="2"/>
  <c r="E143" i="2"/>
  <c r="E141" i="2"/>
  <c r="E92" i="2"/>
  <c r="E96" i="2"/>
  <c r="E100" i="2"/>
  <c r="E104" i="2"/>
  <c r="E108" i="2"/>
  <c r="E112" i="2"/>
  <c r="E91" i="2"/>
  <c r="E106" i="2"/>
  <c r="E93" i="2"/>
  <c r="E97" i="2"/>
  <c r="E101" i="2"/>
  <c r="E105" i="2"/>
  <c r="E109" i="2"/>
  <c r="E113" i="2"/>
  <c r="E102" i="2"/>
  <c r="E110" i="2"/>
  <c r="E94" i="2"/>
  <c r="E95" i="2"/>
  <c r="E99" i="2"/>
  <c r="E103" i="2"/>
  <c r="E107" i="2"/>
  <c r="E111" i="2"/>
  <c r="E115" i="2"/>
  <c r="E98" i="2"/>
  <c r="E114" i="2"/>
  <c r="AG8" i="1"/>
  <c r="T10" i="1"/>
  <c r="O8" i="1"/>
  <c r="B10" i="1"/>
  <c r="AF11" i="1" l="1"/>
  <c r="AD11" i="1"/>
  <c r="X11" i="1"/>
  <c r="Z11" i="1"/>
  <c r="P11" i="1"/>
  <c r="N11" i="1"/>
  <c r="L11" i="1"/>
  <c r="D11" i="1"/>
  <c r="F11" i="1"/>
  <c r="H11" i="1"/>
  <c r="E14" i="2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58" i="2"/>
  <c r="E54" i="2"/>
  <c r="E50" i="2"/>
  <c r="E57" i="2"/>
  <c r="E53" i="2"/>
  <c r="E56" i="2"/>
  <c r="E52" i="2"/>
  <c r="E59" i="2"/>
  <c r="E55" i="2"/>
  <c r="E51" i="2"/>
  <c r="E36" i="2"/>
  <c r="E9" i="2"/>
  <c r="E47" i="2"/>
  <c r="E46" i="2"/>
  <c r="E7" i="2"/>
  <c r="E43" i="2"/>
  <c r="E39" i="2"/>
  <c r="E42" i="2"/>
  <c r="E38" i="2"/>
  <c r="E49" i="2"/>
  <c r="E45" i="2"/>
  <c r="E41" i="2"/>
  <c r="E37" i="2"/>
  <c r="E35" i="2"/>
  <c r="E48" i="2"/>
  <c r="E44" i="2"/>
  <c r="E40" i="2"/>
  <c r="E12" i="2"/>
  <c r="E11" i="2"/>
  <c r="E10" i="2"/>
  <c r="E8" i="2"/>
  <c r="E13" i="2"/>
  <c r="AB11" i="1"/>
  <c r="J11" i="1"/>
</calcChain>
</file>

<file path=xl/sharedStrings.xml><?xml version="1.0" encoding="utf-8"?>
<sst xmlns="http://schemas.openxmlformats.org/spreadsheetml/2006/main" count="336" uniqueCount="45">
  <si>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</si>
  <si>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</si>
  <si>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</si>
  <si>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</si>
  <si>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</si>
  <si>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</si>
  <si>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</si>
  <si>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</si>
  <si>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</si>
  <si>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</si>
  <si>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</si>
  <si>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</si>
  <si>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Test</t>
  </si>
  <si>
    <t>Level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</si>
  <si>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</si>
  <si>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</si>
  <si>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</si>
  <si>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</si>
  <si>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</si>
  <si>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</si>
  <si>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</si>
  <si>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</si>
  <si>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</si>
  <si>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</si>
  <si>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</si>
  <si>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</si>
  <si>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</si>
  <si>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</si>
  <si>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</si>
  <si>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</si>
  <si>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</si>
  <si>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>Resultat</t>
  </si>
  <si>
    <t>CRP</t>
  </si>
  <si>
    <t>mg/l</t>
  </si>
  <si>
    <t>Level 1    low</t>
  </si>
  <si>
    <t>Level 2       high</t>
  </si>
  <si>
    <t xml:space="preserve">Gerät:                        </t>
  </si>
  <si>
    <t xml:space="preserve">Zybio Z3 CRP     </t>
  </si>
  <si>
    <t xml:space="preserve">Kontrolle: </t>
  </si>
  <si>
    <t>Zybio CRP</t>
  </si>
  <si>
    <t xml:space="preserve">Lot: </t>
  </si>
  <si>
    <t xml:space="preserve">Verfall: </t>
  </si>
  <si>
    <t>Target / Limits</t>
  </si>
  <si>
    <t>Targets: 50.6      Limits 10.1</t>
  </si>
  <si>
    <t>Targets: 9.8      Limits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</si>
</sst>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49" fontId="0" fillId="0" borderId="0" xfId="0" applyNumberFormat="1" applyBorder="1"/>
    <xf numFmtId="49" fontId="0" fillId="0" borderId="32" xfId="0" applyNumberFormat="1" applyBorder="1"/>
    <xf numFmtId="0" fontId="0" fillId="0" borderId="32" xfId="0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29" xfId="0" applyNumberFormat="1" applyBorder="1"/>
    <xf numFmtId="49" fontId="0" fillId="0" borderId="30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164" fontId="2" fillId="0" borderId="23" xfId="0" quotePrefix="1" applyNumberFormat="1" applyFont="1" applyBorder="1" applyAlignment="1" applyProtection="1">
      <alignment horizontal="center" vertical="center"/>
    </xf>
    <xf numFmtId="164" fontId="2" fillId="0" borderId="24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0" fontId="2" fillId="0" borderId="25" xfId="0" quotePrefix="1" applyFont="1" applyBorder="1" applyAlignment="1" applyProtection="1">
      <alignment horizontal="center" vertical="center"/>
    </xf>
    <xf numFmtId="0" fontId="2" fillId="0" borderId="26" xfId="0" quotePrefix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7" xfId="0" quotePrefix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20" fillId="0" borderId="2" xfId="0" quotePrefix="1" applyFont="1" applyBorder="1" applyAlignment="1" applyProtection="1">
      <alignment horizontal="center" vertical="center"/>
    </xf>
    <xf numFmtId="0" fontId="20" fillId="0" borderId="22" xfId="0" quotePrefix="1" applyFont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36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2" fontId="20" fillId="0" borderId="40" xfId="0" quotePrefix="1" applyNumberFormat="1" applyFont="1" applyBorder="1" applyAlignment="1" applyProtection="1">
      <alignment horizontal="right" vertical="center"/>
    </xf>
    <xf numFmtId="2" fontId="20" fillId="0" borderId="2" xfId="0" quotePrefix="1" applyNumberFormat="1" applyFont="1" applyBorder="1" applyAlignment="1" applyProtection="1">
      <alignment horizontal="right" vertical="center"/>
    </xf>
    <xf numFmtId="2" fontId="20" fillId="0" borderId="39" xfId="0" quotePrefix="1" applyNumberFormat="1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64" fontId="20" fillId="0" borderId="40" xfId="0" applyNumberFormat="1" applyFont="1" applyBorder="1" applyAlignment="1" applyProtection="1">
      <alignment horizontal="right" vertical="center"/>
    </xf>
    <xf numFmtId="164" fontId="20" fillId="0" borderId="2" xfId="0" applyNumberFormat="1" applyFont="1" applyBorder="1" applyAlignment="1" applyProtection="1">
      <alignment horizontal="right" vertical="center"/>
    </xf>
    <xf numFmtId="164" fontId="20" fillId="0" borderId="39" xfId="0" applyNumberFormat="1" applyFont="1" applyBorder="1" applyAlignment="1" applyProtection="1">
      <alignment horizontal="right" vertical="center"/>
    </xf>
    <xf numFmtId="0" fontId="20" fillId="0" borderId="39" xfId="0" applyFont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9" fontId="20" fillId="0" borderId="2" xfId="1" applyFont="1" applyBorder="1" applyAlignment="1" applyProtection="1">
      <alignment horizontal="right" vertical="center"/>
    </xf>
    <xf numFmtId="9" fontId="20" fillId="0" borderId="22" xfId="1" applyFont="1" applyBorder="1" applyAlignment="1" applyProtection="1">
      <alignment horizontal="right" vertical="center"/>
    </xf>
    <xf numFmtId="10" fontId="20" fillId="0" borderId="2" xfId="1" applyNumberFormat="1" applyFont="1" applyBorder="1" applyAlignment="1" applyProtection="1">
      <alignment horizontal="right" vertical="center"/>
    </xf>
    <xf numFmtId="10" fontId="20" fillId="0" borderId="22" xfId="1" applyNumberFormat="1" applyFont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9" fontId="20" fillId="0" borderId="2" xfId="1" applyNumberFormat="1" applyFont="1" applyBorder="1" applyAlignment="1" applyProtection="1">
      <alignment horizontal="right" vertical="center"/>
    </xf>
    <xf numFmtId="9" fontId="20" fillId="0" borderId="22" xfId="1" applyNumberFormat="1" applyFont="1" applyBorder="1" applyAlignment="1" applyProtection="1">
      <alignment horizontal="right" vertical="center"/>
    </xf>
    <xf numFmtId="14" fontId="16" fillId="2" borderId="0" xfId="0" applyNumberFormat="1" applyFont="1" applyFill="1" applyAlignment="1" applyProtection="1">
      <alignment horizontal="left" vertical="center"/>
    </xf>
    <xf numFmtId="0" fontId="17" fillId="2" borderId="0" xfId="0" applyNumberFormat="1" applyFont="1" applyFill="1" applyAlignment="1" applyProtection="1">
      <alignment horizontal="left" vertical="center"/>
    </xf>
  </cellXfs>
  <cellStyles count="2">
    <cellStyle name="Prozent" xfId="1" builtinId="5"/>
    <cellStyle name="Standard" xfId="0" builtinId="0"/>
  </cellStyles>
  <dxfs count="1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1-42E4-BE8A-2F28D4DCA7A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1-42E4-BE8A-2F28D4DCA7A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91-42E4-BE8A-2F28D4DCA7A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91-42E4-BE8A-2F28D4DCA7A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91-42E4-BE8A-2F28D4DCA7A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91-42E4-BE8A-2F28D4DCA7A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91-42E4-BE8A-2F28D4DCA7A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91-42E4-BE8A-2F28D4DC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30080"/>
        <c:axId val="158355840"/>
      </c:scatterChart>
      <c:valAx>
        <c:axId val="15803008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58355840"/>
        <c:crossesAt val="0"/>
        <c:crossBetween val="midCat"/>
        <c:majorUnit val="1"/>
      </c:valAx>
      <c:valAx>
        <c:axId val="1583558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580300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D-4532-86E9-72306D247368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AD-4532-86E9-72306D247368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AD-4532-86E9-72306D247368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AD-4532-86E9-72306D247368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AD-4532-86E9-72306D247368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AD-4532-86E9-72306D247368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AD-4532-86E9-72306D247368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AD-4532-86E9-72306D247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93472"/>
        <c:axId val="158395392"/>
      </c:scatterChart>
      <c:valAx>
        <c:axId val="15839347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58395392"/>
        <c:crossesAt val="0"/>
        <c:crossBetween val="midCat"/>
        <c:majorUnit val="1"/>
      </c:valAx>
      <c:valAx>
        <c:axId val="15839539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583934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E-428D-9611-3701886EFE0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E-428D-9611-3701886EFE0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E-428D-9611-3701886EFE0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E-428D-9611-3701886EFE0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E-428D-9611-3701886EFE0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E-428D-9611-3701886EFE0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E-428D-9611-3701886EFE0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E-428D-9611-3701886EF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92672"/>
        <c:axId val="164894592"/>
      </c:scatterChart>
      <c:valAx>
        <c:axId val="16489267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4894592"/>
        <c:crossesAt val="0"/>
        <c:crossBetween val="midCat"/>
        <c:majorUnit val="1"/>
      </c:valAx>
      <c:valAx>
        <c:axId val="16489459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48926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145597</xdr:rowOff>
    </xdr:from>
    <xdr:to>
      <xdr:col>17</xdr:col>
      <xdr:colOff>193771</xdr:colOff>
      <xdr:row>40</xdr:row>
      <xdr:rowOff>119063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181985</xdr:colOff>
      <xdr:row>0</xdr:row>
      <xdr:rowOff>82412</xdr:rowOff>
    </xdr:from>
    <xdr:to>
      <xdr:col>52</xdr:col>
      <xdr:colOff>143734</xdr:colOff>
      <xdr:row>2</xdr:row>
      <xdr:rowOff>372718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0507" y="82412"/>
          <a:ext cx="2454814" cy="687871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126547</xdr:rowOff>
    </xdr:from>
    <xdr:to>
      <xdr:col>35</xdr:col>
      <xdr:colOff>193771</xdr:colOff>
      <xdr:row>41</xdr:row>
      <xdr:rowOff>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45281</xdr:rowOff>
    </xdr:from>
    <xdr:to>
      <xdr:col>53</xdr:col>
      <xdr:colOff>184246</xdr:colOff>
      <xdr:row>40</xdr:row>
      <xdr:rowOff>149518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A361"/>
  <sheetViews>
    <sheetView showGridLines="0" tabSelected="1" zoomScale="115" zoomScaleNormal="115" workbookViewId="0">
      <selection activeCell="T3" sqref="T3:AE3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3" ht="18" customHeight="1" x14ac:dyDescent="0.2">
      <c r="A1" s="67" t="s">
        <v>36</v>
      </c>
      <c r="B1" s="67"/>
      <c r="C1" s="67" t="s">
        <v>37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46"/>
      <c r="AN1" s="46"/>
      <c r="AO1" s="46"/>
      <c r="AP1" s="4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46"/>
      <c r="AN2" s="46"/>
      <c r="AO2" s="46"/>
      <c r="AP2" s="4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30.75" customHeight="1" x14ac:dyDescent="0.2">
      <c r="A3" s="74" t="s">
        <v>38</v>
      </c>
      <c r="B3" s="74"/>
      <c r="C3" s="75" t="s">
        <v>39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48"/>
      <c r="S3" s="48" t="s">
        <v>40</v>
      </c>
      <c r="T3" s="102">
        <v>231205</v>
      </c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74" t="s">
        <v>41</v>
      </c>
      <c r="AG3" s="74"/>
      <c r="AH3" s="74"/>
      <c r="AI3" s="74"/>
      <c r="AJ3" s="74"/>
      <c r="AK3" s="101">
        <v>45644</v>
      </c>
      <c r="AL3" s="101"/>
      <c r="AM3" s="49"/>
      <c r="AN3" s="47"/>
      <c r="AO3" s="47"/>
      <c r="AP3" s="47"/>
      <c r="AQ3" s="45"/>
      <c r="AR3" s="45"/>
      <c r="AS3" s="45"/>
      <c r="AT3" s="45"/>
      <c r="AU3" s="45"/>
      <c r="AV3" s="18"/>
      <c r="AW3" s="18"/>
      <c r="AX3" s="18"/>
      <c r="AY3" s="18"/>
      <c r="AZ3" s="18"/>
      <c r="BA3" s="18"/>
    </row>
    <row r="4" spans="1:53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2.75" customHeight="1" x14ac:dyDescent="0.2">
      <c r="A5" s="87" t="s">
        <v>32</v>
      </c>
      <c r="B5" s="88"/>
      <c r="C5" s="20"/>
      <c r="D5" s="76" t="s">
        <v>0</v>
      </c>
      <c r="E5" s="77"/>
      <c r="F5" s="77"/>
      <c r="G5" s="77"/>
      <c r="H5" s="77"/>
      <c r="I5" s="77"/>
      <c r="J5" s="77"/>
      <c r="K5" s="77"/>
      <c r="L5" s="77"/>
      <c r="M5" s="86"/>
      <c r="N5" s="91">
        <v>0.21</v>
      </c>
      <c r="O5" s="91"/>
      <c r="P5" s="91"/>
      <c r="Q5" s="92"/>
      <c r="R5" s="21"/>
      <c r="S5" s="87" t="s">
        <v>32</v>
      </c>
      <c r="T5" s="88"/>
      <c r="U5" s="20"/>
      <c r="V5" s="76" t="s">
        <v>0</v>
      </c>
      <c r="W5" s="77"/>
      <c r="X5" s="77"/>
      <c r="Y5" s="77"/>
      <c r="Z5" s="77"/>
      <c r="AA5" s="77"/>
      <c r="AB5" s="77"/>
      <c r="AC5" s="77"/>
      <c r="AD5" s="77"/>
      <c r="AE5" s="86"/>
      <c r="AF5" s="91">
        <v>0.21</v>
      </c>
      <c r="AG5" s="91"/>
      <c r="AH5" s="91"/>
      <c r="AI5" s="92"/>
      <c r="AJ5" s="53"/>
      <c r="AK5" s="87" t="s">
        <v>12</v>
      </c>
      <c r="AL5" s="88"/>
      <c r="AM5" s="20"/>
      <c r="AN5" s="76" t="s">
        <v>0</v>
      </c>
      <c r="AO5" s="77"/>
      <c r="AP5" s="77"/>
      <c r="AQ5" s="77"/>
      <c r="AR5" s="77"/>
      <c r="AS5" s="77"/>
      <c r="AT5" s="77"/>
      <c r="AU5" s="77"/>
      <c r="AV5" s="77"/>
      <c r="AW5" s="86"/>
      <c r="AX5" s="91"/>
      <c r="AY5" s="91"/>
      <c r="AZ5" s="91"/>
      <c r="BA5" s="92"/>
    </row>
    <row r="6" spans="1:53" ht="12.75" customHeight="1" x14ac:dyDescent="0.2">
      <c r="A6" s="89"/>
      <c r="B6" s="90"/>
      <c r="C6" s="20"/>
      <c r="D6" s="76" t="s">
        <v>11</v>
      </c>
      <c r="E6" s="77"/>
      <c r="F6" s="77"/>
      <c r="G6" s="77"/>
      <c r="H6" s="77"/>
      <c r="I6" s="77"/>
      <c r="J6" s="77"/>
      <c r="K6" s="77"/>
      <c r="L6" s="77"/>
      <c r="M6" s="86"/>
      <c r="N6" s="93">
        <v>0.2</v>
      </c>
      <c r="O6" s="93"/>
      <c r="P6" s="93"/>
      <c r="Q6" s="94"/>
      <c r="R6" s="21"/>
      <c r="S6" s="89"/>
      <c r="T6" s="90"/>
      <c r="U6" s="20"/>
      <c r="V6" s="76" t="s">
        <v>11</v>
      </c>
      <c r="W6" s="77"/>
      <c r="X6" s="77"/>
      <c r="Y6" s="77"/>
      <c r="Z6" s="77"/>
      <c r="AA6" s="77"/>
      <c r="AB6" s="77"/>
      <c r="AC6" s="77"/>
      <c r="AD6" s="77"/>
      <c r="AE6" s="86"/>
      <c r="AF6" s="99">
        <v>0.1996</v>
      </c>
      <c r="AG6" s="99"/>
      <c r="AH6" s="99"/>
      <c r="AI6" s="100"/>
      <c r="AJ6" s="53"/>
      <c r="AK6" s="89"/>
      <c r="AL6" s="90"/>
      <c r="AM6" s="20"/>
      <c r="AN6" s="76" t="s">
        <v>11</v>
      </c>
      <c r="AO6" s="77"/>
      <c r="AP6" s="77"/>
      <c r="AQ6" s="77"/>
      <c r="AR6" s="77"/>
      <c r="AS6" s="77"/>
      <c r="AT6" s="77"/>
      <c r="AU6" s="77"/>
      <c r="AV6" s="77"/>
      <c r="AW6" s="86"/>
      <c r="AX6" s="99"/>
      <c r="AY6" s="99"/>
      <c r="AZ6" s="99"/>
      <c r="BA6" s="100"/>
    </row>
    <row r="7" spans="1:53" ht="12.75" customHeight="1" x14ac:dyDescent="0.2">
      <c r="A7" s="70" t="s">
        <v>34</v>
      </c>
      <c r="B7" s="71"/>
      <c r="C7" s="20"/>
      <c r="D7" s="76" t="s">
        <v>1</v>
      </c>
      <c r="E7" s="77"/>
      <c r="F7" s="77"/>
      <c r="G7" s="77"/>
      <c r="H7" s="77"/>
      <c r="I7" s="77"/>
      <c r="J7" s="77"/>
      <c r="K7" s="77"/>
      <c r="L7" s="83">
        <v>9.8000000000000007</v>
      </c>
      <c r="M7" s="84"/>
      <c r="N7" s="85"/>
      <c r="O7" s="81" t="s">
        <v>33</v>
      </c>
      <c r="P7" s="81"/>
      <c r="Q7" s="82"/>
      <c r="R7" s="21"/>
      <c r="S7" s="70" t="s">
        <v>35</v>
      </c>
      <c r="T7" s="71"/>
      <c r="U7" s="20"/>
      <c r="V7" s="76" t="s">
        <v>1</v>
      </c>
      <c r="W7" s="77"/>
      <c r="X7" s="77"/>
      <c r="Y7" s="77"/>
      <c r="Z7" s="77"/>
      <c r="AA7" s="77"/>
      <c r="AB7" s="77"/>
      <c r="AC7" s="77"/>
      <c r="AD7" s="83">
        <v>50.6</v>
      </c>
      <c r="AE7" s="84"/>
      <c r="AF7" s="85"/>
      <c r="AG7" s="81" t="s">
        <v>33</v>
      </c>
      <c r="AH7" s="81"/>
      <c r="AI7" s="82"/>
      <c r="AJ7" s="53"/>
      <c r="AK7" s="95" t="s">
        <v>13</v>
      </c>
      <c r="AL7" s="96"/>
      <c r="AM7" s="20"/>
      <c r="AN7" s="76" t="s">
        <v>1</v>
      </c>
      <c r="AO7" s="77"/>
      <c r="AP7" s="77"/>
      <c r="AQ7" s="77"/>
      <c r="AR7" s="77"/>
      <c r="AS7" s="77"/>
      <c r="AT7" s="77"/>
      <c r="AU7" s="77"/>
      <c r="AV7" s="83"/>
      <c r="AW7" s="84"/>
      <c r="AX7" s="85"/>
      <c r="AY7" s="81" t="s">
        <v>3</v>
      </c>
      <c r="AZ7" s="81"/>
      <c r="BA7" s="82"/>
    </row>
    <row r="8" spans="1:53" ht="12.75" customHeight="1" x14ac:dyDescent="0.2">
      <c r="A8" s="72" t="s">
        <v>44</v>
      </c>
      <c r="B8" s="73"/>
      <c r="C8" s="20"/>
      <c r="D8" s="76" t="s">
        <v>2</v>
      </c>
      <c r="E8" s="77"/>
      <c r="F8" s="77"/>
      <c r="G8" s="77"/>
      <c r="H8" s="77"/>
      <c r="I8" s="77"/>
      <c r="J8" s="77"/>
      <c r="K8" s="77"/>
      <c r="L8" s="78">
        <v>0.55000000000000004</v>
      </c>
      <c r="M8" s="79"/>
      <c r="N8" s="80"/>
      <c r="O8" s="68" t="str">
        <f>$O$7</f>
        <v>mg/l</v>
      </c>
      <c r="P8" s="68"/>
      <c r="Q8" s="69"/>
      <c r="R8" s="21"/>
      <c r="S8" s="72" t="s">
        <v>43</v>
      </c>
      <c r="T8" s="73"/>
      <c r="U8" s="20"/>
      <c r="V8" s="76" t="s">
        <v>2</v>
      </c>
      <c r="W8" s="77"/>
      <c r="X8" s="77"/>
      <c r="Y8" s="77"/>
      <c r="Z8" s="77"/>
      <c r="AA8" s="77"/>
      <c r="AB8" s="77"/>
      <c r="AC8" s="77"/>
      <c r="AD8" s="78">
        <f>ROUNDDOWN(AD7*IF(MIN(AF5,AF6)=0,MAX(AF5,AF6),MIN(AF5,AF6))/3,3)</f>
        <v>3.3660000000000001</v>
      </c>
      <c r="AE8" s="79"/>
      <c r="AF8" s="80"/>
      <c r="AG8" s="68" t="str">
        <f>$AG$7</f>
        <v>mg/l</v>
      </c>
      <c r="AH8" s="68"/>
      <c r="AI8" s="69"/>
      <c r="AJ8" s="53"/>
      <c r="AK8" s="97" t="s">
        <v>42</v>
      </c>
      <c r="AL8" s="98"/>
      <c r="AM8" s="20"/>
      <c r="AN8" s="76" t="s">
        <v>2</v>
      </c>
      <c r="AO8" s="77"/>
      <c r="AP8" s="77"/>
      <c r="AQ8" s="77"/>
      <c r="AR8" s="77"/>
      <c r="AS8" s="77"/>
      <c r="AT8" s="77"/>
      <c r="AU8" s="77"/>
      <c r="AV8" s="78">
        <f>ROUNDDOWN(AV7*IF(MIN(AX5,AX6)=0,MAX(AX5,AX6),MIN(AX5,AX6))/3,3)</f>
        <v>0</v>
      </c>
      <c r="AW8" s="79"/>
      <c r="AX8" s="80"/>
      <c r="AY8" s="68" t="str">
        <f>$AY$7</f>
        <v>Einheit</v>
      </c>
      <c r="AZ8" s="68"/>
      <c r="BA8" s="69"/>
    </row>
    <row r="9" spans="1:53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7" customFormat="1" x14ac:dyDescent="0.2">
      <c r="A10" s="57" t="s">
        <v>3</v>
      </c>
      <c r="B10" s="58" t="str">
        <f>$O$7</f>
        <v>mg/l</v>
      </c>
      <c r="C10" s="52"/>
      <c r="D10" s="62" t="s">
        <v>4</v>
      </c>
      <c r="E10" s="63"/>
      <c r="F10" s="62" t="s">
        <v>5</v>
      </c>
      <c r="G10" s="63"/>
      <c r="H10" s="62" t="s">
        <v>6</v>
      </c>
      <c r="I10" s="63"/>
      <c r="J10" s="64" t="s">
        <v>7</v>
      </c>
      <c r="K10" s="63"/>
      <c r="L10" s="64" t="s">
        <v>8</v>
      </c>
      <c r="M10" s="66"/>
      <c r="N10" s="62" t="s">
        <v>9</v>
      </c>
      <c r="O10" s="66"/>
      <c r="P10" s="65" t="s">
        <v>10</v>
      </c>
      <c r="Q10" s="66"/>
      <c r="R10" s="26"/>
      <c r="S10" s="57" t="s">
        <v>3</v>
      </c>
      <c r="T10" s="58" t="str">
        <f>$AG$7</f>
        <v>mg/l</v>
      </c>
      <c r="U10" s="52"/>
      <c r="V10" s="62" t="s">
        <v>4</v>
      </c>
      <c r="W10" s="63"/>
      <c r="X10" s="62" t="s">
        <v>5</v>
      </c>
      <c r="Y10" s="63"/>
      <c r="Z10" s="62" t="s">
        <v>6</v>
      </c>
      <c r="AA10" s="63"/>
      <c r="AB10" s="64" t="s">
        <v>7</v>
      </c>
      <c r="AC10" s="63"/>
      <c r="AD10" s="64" t="s">
        <v>8</v>
      </c>
      <c r="AE10" s="66"/>
      <c r="AF10" s="62" t="s">
        <v>9</v>
      </c>
      <c r="AG10" s="66"/>
      <c r="AH10" s="65" t="s">
        <v>10</v>
      </c>
      <c r="AI10" s="66"/>
      <c r="AJ10" s="53"/>
      <c r="AK10" s="57" t="s">
        <v>3</v>
      </c>
      <c r="AL10" s="58" t="str">
        <f>$AY$7</f>
        <v>Einheit</v>
      </c>
      <c r="AM10" s="52"/>
      <c r="AN10" s="62" t="s">
        <v>4</v>
      </c>
      <c r="AO10" s="63"/>
      <c r="AP10" s="62" t="s">
        <v>5</v>
      </c>
      <c r="AQ10" s="63"/>
      <c r="AR10" s="62" t="s">
        <v>6</v>
      </c>
      <c r="AS10" s="63"/>
      <c r="AT10" s="64" t="s">
        <v>7</v>
      </c>
      <c r="AU10" s="63"/>
      <c r="AV10" s="64" t="s">
        <v>8</v>
      </c>
      <c r="AW10" s="66"/>
      <c r="AX10" s="62" t="s">
        <v>9</v>
      </c>
      <c r="AY10" s="66"/>
      <c r="AZ10" s="65" t="s">
        <v>10</v>
      </c>
      <c r="BA10" s="66"/>
    </row>
    <row r="11" spans="1:53" s="27" customFormat="1" x14ac:dyDescent="0.2">
      <c r="A11" s="50" t="s">
        <v>14</v>
      </c>
      <c r="B11" s="51" t="s">
        <v>31</v>
      </c>
      <c r="C11" s="52"/>
      <c r="D11" s="59">
        <f>ROUNDUP(L7-3*L7*IF(MIN(N5,N6)=0,MAX(N5,N6),MIN(N5,N6))/3,2)</f>
        <v>7.84</v>
      </c>
      <c r="E11" s="60"/>
      <c r="F11" s="61">
        <f>ROUNDUP(L7-2*L7*IF(MIN(N5,N6)=0,MAX(N5,N6),MIN(N5,N6))/3,2)</f>
        <v>8.5</v>
      </c>
      <c r="G11" s="60"/>
      <c r="H11" s="61">
        <f>ROUNDUP(L7-1*L7*IF(MIN(N5,N6)=0,MAX(N5,N6),MIN(N5,N6))/3,2)</f>
        <v>9.15</v>
      </c>
      <c r="I11" s="60"/>
      <c r="J11" s="59">
        <f>L7</f>
        <v>9.8000000000000007</v>
      </c>
      <c r="K11" s="60"/>
      <c r="L11" s="61">
        <f>ROUNDDOWN(L7+1*L7*IF(MIN(N5,N6)=0,MAX(N5,N6),MIN(N5,N6))/3,2)</f>
        <v>10.45</v>
      </c>
      <c r="M11" s="60"/>
      <c r="N11" s="61">
        <f>ROUNDDOWN(L7+2*L7*IF(MIN(N5,N6)=0,MAX(N5,N6),MIN(N5,N6))/3,2)</f>
        <v>11.1</v>
      </c>
      <c r="O11" s="60"/>
      <c r="P11" s="61">
        <f>ROUNDDOWN(L7+3*L7*IF(MIN(N5,N6)=0,MAX(N5,N6),MIN(N5,N6))/3,2)</f>
        <v>11.76</v>
      </c>
      <c r="Q11" s="60"/>
      <c r="R11" s="54"/>
      <c r="S11" s="50" t="s">
        <v>14</v>
      </c>
      <c r="T11" s="51" t="s">
        <v>31</v>
      </c>
      <c r="U11" s="52"/>
      <c r="V11" s="59">
        <v>39.799999999999997</v>
      </c>
      <c r="W11" s="60"/>
      <c r="X11" s="61">
        <f>ROUNDUP(AD7-2*AD7*IF(MIN(AF5,AF6)=0,MAX(AF5,AF6),MIN(AF5,AF6))/3,2)</f>
        <v>43.87</v>
      </c>
      <c r="Y11" s="60"/>
      <c r="Z11" s="61">
        <f>ROUNDUP(AD7-1*AD7*IF(MIN(AF5,AF6)=0,MAX(AF5,AF6),MIN(AF5,AF6))/3,2)</f>
        <v>47.239999999999995</v>
      </c>
      <c r="AA11" s="60"/>
      <c r="AB11" s="59">
        <f>AD7</f>
        <v>50.6</v>
      </c>
      <c r="AC11" s="60"/>
      <c r="AD11" s="61">
        <f>ROUNDDOWN(AD7+1*AD7*IF(MIN(AF5,AF6)=0,MAX(AF5,AF6),MIN(AF5,AF6))/3,2)</f>
        <v>53.96</v>
      </c>
      <c r="AE11" s="60"/>
      <c r="AF11" s="61">
        <f>ROUNDDOWN(AD7+2*AD7*IF(MIN(AF5,AF6)=0,MAX(AF5,AF6),MIN(AF5,AF6))/3,2)</f>
        <v>57.33</v>
      </c>
      <c r="AG11" s="60"/>
      <c r="AH11" s="61">
        <v>59.8</v>
      </c>
      <c r="AI11" s="60"/>
      <c r="AJ11" s="53"/>
      <c r="AK11" s="50" t="s">
        <v>14</v>
      </c>
      <c r="AL11" s="51" t="s">
        <v>31</v>
      </c>
      <c r="AM11" s="52"/>
      <c r="AN11" s="59">
        <f>ROUNDUP(AV7-3*AV7*IF(MIN(AX5,AX6)=0,MAX(AX5,AX6),MIN(AX5,AX6))/3,2)</f>
        <v>0</v>
      </c>
      <c r="AO11" s="60"/>
      <c r="AP11" s="61">
        <f>ROUNDUP(AV7-2*AV7*IF(MIN(AX5,AX6)=0,MAX(AX5,AX6),MIN(AX5,AX6))/3,2)</f>
        <v>0</v>
      </c>
      <c r="AQ11" s="60"/>
      <c r="AR11" s="61">
        <f>ROUNDUP(AV7-1*AV7*IF(MIN(AX5,AX6)=0,MAX(AX5,AX6),MIN(AX5,AX6))/3,2)</f>
        <v>0</v>
      </c>
      <c r="AS11" s="60"/>
      <c r="AT11" s="59">
        <f>AV7</f>
        <v>0</v>
      </c>
      <c r="AU11" s="60"/>
      <c r="AV11" s="61">
        <f>ROUNDDOWN(AV7+1*AV7*IF(MIN(AX5,AX6)=0,MAX(AX5,AX6),MIN(AX5,AX6))/3,2)</f>
        <v>0</v>
      </c>
      <c r="AW11" s="60"/>
      <c r="AX11" s="61">
        <f>ROUNDDOWN(AV7+2*AV7*IF(MIN(AX5,AX6)=0,MAX(AX5,AX6),MIN(AX5,AX6))/3,2)</f>
        <v>0</v>
      </c>
      <c r="AY11" s="60"/>
      <c r="AZ11" s="61">
        <f>ROUNDDOWN(AV7+3*AV7*IF(MIN(AX5,AX6)=0,MAX(AX5,AX6),MIN(AX5,AX6))/3,2)</f>
        <v>0</v>
      </c>
      <c r="BA11" s="60"/>
    </row>
    <row r="12" spans="1:53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3" ht="20.100000000000001" customHeight="1" x14ac:dyDescent="0.2">
      <c r="A13" s="55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55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55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3" ht="20.100000000000001" customHeight="1" x14ac:dyDescent="0.2">
      <c r="A14" s="56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56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56"/>
      <c r="AL14" s="44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3" ht="20.100000000000001" customHeight="1" x14ac:dyDescent="0.2">
      <c r="A15" s="56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56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56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3" ht="20.100000000000001" customHeight="1" x14ac:dyDescent="0.2">
      <c r="A16" s="56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56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56"/>
      <c r="AL16" s="44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56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56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56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56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56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56"/>
      <c r="AL18" s="44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56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56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56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56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56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56"/>
      <c r="AL20" s="44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56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56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56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56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56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56"/>
      <c r="AL22" s="44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56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56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56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56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56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56"/>
      <c r="AL24" s="44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56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56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56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56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56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56"/>
      <c r="AL26" s="44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56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56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56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56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56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56"/>
      <c r="AL28" s="44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56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56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56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56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56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56"/>
      <c r="AL30" s="44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56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56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56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56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56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56"/>
      <c r="AL32" s="44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3" ht="20.100000000000001" customHeight="1" x14ac:dyDescent="0.2">
      <c r="A33" s="56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56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56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3" ht="20.100000000000001" customHeight="1" x14ac:dyDescent="0.2">
      <c r="A34" s="56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56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56"/>
      <c r="AL34" s="44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3" ht="20.100000000000001" customHeight="1" x14ac:dyDescent="0.2">
      <c r="A35" s="56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56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56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3" ht="20.100000000000001" customHeight="1" x14ac:dyDescent="0.2">
      <c r="A36" s="56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56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56"/>
      <c r="AL36" s="44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3" ht="20.100000000000001" customHeight="1" x14ac:dyDescent="0.2">
      <c r="A37" s="56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56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56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3" ht="15" customHeight="1" x14ac:dyDescent="0.2">
      <c r="A38" s="25"/>
    </row>
    <row r="39" spans="1:53" ht="3.75" customHeight="1" x14ac:dyDescent="0.2"/>
    <row r="40" spans="1:53" ht="4.5" customHeight="1" x14ac:dyDescent="0.2"/>
    <row r="41" spans="1:53" ht="12.75" customHeight="1" x14ac:dyDescent="0.2"/>
    <row r="42" spans="1:53" ht="12.75" customHeight="1" x14ac:dyDescent="0.2"/>
    <row r="43" spans="1:53" s="27" customFormat="1" ht="12.75" customHeight="1" x14ac:dyDescent="0.2"/>
    <row r="44" spans="1:53" s="27" customFormat="1" ht="12.75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spans="1:1" ht="20.100000000000001" customHeight="1" x14ac:dyDescent="0.2"/>
    <row r="66" spans="1:1" ht="20.100000000000001" customHeight="1" x14ac:dyDescent="0.2"/>
    <row r="67" spans="1:1" ht="20.100000000000001" customHeight="1" x14ac:dyDescent="0.2"/>
    <row r="68" spans="1:1" ht="20.100000000000001" customHeight="1" x14ac:dyDescent="0.2"/>
    <row r="69" spans="1:1" ht="20.100000000000001" customHeight="1" x14ac:dyDescent="0.2"/>
    <row r="70" spans="1:1" ht="20.100000000000001" customHeight="1" x14ac:dyDescent="0.2"/>
    <row r="71" spans="1:1" ht="20.100000000000001" customHeight="1" x14ac:dyDescent="0.2"/>
    <row r="72" spans="1:1" ht="20.100000000000001" customHeight="1" x14ac:dyDescent="0.2"/>
    <row r="73" spans="1:1" ht="20.100000000000001" customHeight="1" x14ac:dyDescent="0.2"/>
    <row r="74" spans="1:1" ht="12" customHeight="1" x14ac:dyDescent="0.2">
      <c r="A74" s="25"/>
    </row>
    <row r="75" spans="1:1" ht="3" customHeight="1" x14ac:dyDescent="0.2"/>
    <row r="76" spans="1:1" ht="7.5" customHeight="1" x14ac:dyDescent="0.2"/>
    <row r="77" spans="1:1" ht="12.75" customHeight="1" x14ac:dyDescent="0.2"/>
    <row r="78" spans="1:1" ht="12.75" customHeight="1" x14ac:dyDescent="0.2"/>
    <row r="79" spans="1:1" s="27" customFormat="1" ht="12.75" customHeight="1" x14ac:dyDescent="0.2"/>
    <row r="80" spans="1:1" s="27" customFormat="1" ht="12.75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spans="1:1" ht="20.100000000000001" customHeight="1" x14ac:dyDescent="0.2"/>
    <row r="98" spans="1:1" ht="20.100000000000001" customHeight="1" x14ac:dyDescent="0.2"/>
    <row r="99" spans="1:1" ht="20.100000000000001" customHeight="1" x14ac:dyDescent="0.2"/>
    <row r="100" spans="1:1" ht="20.100000000000001" customHeight="1" x14ac:dyDescent="0.2"/>
    <row r="101" spans="1:1" ht="20.100000000000001" customHeight="1" x14ac:dyDescent="0.2"/>
    <row r="102" spans="1:1" ht="20.100000000000001" customHeight="1" x14ac:dyDescent="0.2"/>
    <row r="103" spans="1:1" ht="20.100000000000001" customHeight="1" x14ac:dyDescent="0.2"/>
    <row r="104" spans="1:1" ht="20.100000000000001" customHeight="1" x14ac:dyDescent="0.2"/>
    <row r="105" spans="1:1" ht="20.100000000000001" customHeight="1" x14ac:dyDescent="0.2"/>
    <row r="106" spans="1:1" ht="20.100000000000001" customHeight="1" x14ac:dyDescent="0.2"/>
    <row r="107" spans="1:1" ht="20.100000000000001" customHeight="1" x14ac:dyDescent="0.2"/>
    <row r="108" spans="1:1" ht="20.100000000000001" customHeight="1" x14ac:dyDescent="0.2"/>
    <row r="109" spans="1:1" ht="20.100000000000001" customHeight="1" x14ac:dyDescent="0.2"/>
    <row r="110" spans="1:1" ht="9" customHeight="1" x14ac:dyDescent="0.2">
      <c r="A110" s="25"/>
    </row>
    <row r="111" spans="1:1" ht="6" customHeight="1" x14ac:dyDescent="0.2"/>
    <row r="112" spans="1:1" ht="8.25" customHeight="1" x14ac:dyDescent="0.2"/>
    <row r="113" ht="12.75" customHeight="1" x14ac:dyDescent="0.2"/>
    <row r="114" ht="12.75" customHeight="1" x14ac:dyDescent="0.2"/>
    <row r="115" s="27" customFormat="1" ht="12.75" customHeight="1" x14ac:dyDescent="0.2"/>
    <row r="116" s="27" customFormat="1" ht="12.75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spans="1:1" ht="20.100000000000001" customHeight="1" x14ac:dyDescent="0.2"/>
    <row r="146" spans="1:1" ht="7.5" customHeight="1" x14ac:dyDescent="0.2">
      <c r="A146" s="25"/>
    </row>
    <row r="147" spans="1:1" ht="7.5" customHeight="1" x14ac:dyDescent="0.2"/>
    <row r="148" spans="1:1" ht="8.25" customHeight="1" x14ac:dyDescent="0.2"/>
    <row r="149" spans="1:1" ht="12.75" customHeight="1" x14ac:dyDescent="0.2"/>
    <row r="150" spans="1:1" ht="12.75" customHeight="1" x14ac:dyDescent="0.2"/>
    <row r="151" spans="1:1" s="27" customFormat="1" ht="12.75" customHeight="1" x14ac:dyDescent="0.2"/>
    <row r="152" spans="1:1" s="27" customFormat="1" ht="12.75" customHeight="1" x14ac:dyDescent="0.2"/>
    <row r="157" spans="1:1" ht="20.100000000000001" customHeight="1" x14ac:dyDescent="0.2"/>
    <row r="158" spans="1:1" ht="20.100000000000001" customHeight="1" x14ac:dyDescent="0.2"/>
    <row r="159" spans="1:1" ht="20.100000000000001" customHeight="1" x14ac:dyDescent="0.2"/>
    <row r="160" spans="1:1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8.25" customHeight="1" x14ac:dyDescent="0.2">
      <c r="A182" s="25"/>
    </row>
    <row r="183" spans="1:1" ht="6.75" customHeight="1" x14ac:dyDescent="0.2"/>
    <row r="184" spans="1:1" ht="8.25" customHeight="1" x14ac:dyDescent="0.2"/>
    <row r="185" spans="1:1" ht="12.75" customHeight="1" x14ac:dyDescent="0.2"/>
    <row r="186" spans="1:1" ht="12.75" customHeight="1" x14ac:dyDescent="0.2"/>
    <row r="187" spans="1:1" s="27" customFormat="1" ht="12.75" customHeight="1" x14ac:dyDescent="0.2"/>
    <row r="188" spans="1:1" s="27" customFormat="1" ht="12.75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spans="1:1" ht="20.100000000000001" customHeight="1" x14ac:dyDescent="0.2"/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9" customHeight="1" x14ac:dyDescent="0.2">
      <c r="A218" s="25"/>
    </row>
    <row r="219" spans="1:1" ht="6" customHeight="1" x14ac:dyDescent="0.2"/>
    <row r="220" spans="1:1" ht="8.25" customHeight="1" x14ac:dyDescent="0.2"/>
    <row r="221" spans="1:1" ht="12.75" customHeight="1" x14ac:dyDescent="0.2"/>
    <row r="222" spans="1:1" ht="12.75" customHeight="1" x14ac:dyDescent="0.2"/>
    <row r="223" spans="1:1" s="27" customFormat="1" ht="12.75" customHeight="1" x14ac:dyDescent="0.2"/>
    <row r="224" spans="1:1" s="27" customFormat="1" ht="12.75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spans="1:1" ht="20.100000000000001" customHeight="1" x14ac:dyDescent="0.2"/>
    <row r="242" spans="1:1" ht="20.100000000000001" customHeight="1" x14ac:dyDescent="0.2"/>
    <row r="243" spans="1:1" ht="20.100000000000001" customHeight="1" x14ac:dyDescent="0.2"/>
    <row r="244" spans="1:1" ht="20.100000000000001" customHeight="1" x14ac:dyDescent="0.2"/>
    <row r="245" spans="1:1" ht="20.100000000000001" customHeight="1" x14ac:dyDescent="0.2"/>
    <row r="246" spans="1:1" ht="20.100000000000001" customHeight="1" x14ac:dyDescent="0.2"/>
    <row r="247" spans="1:1" ht="20.100000000000001" customHeight="1" x14ac:dyDescent="0.2"/>
    <row r="248" spans="1:1" ht="20.100000000000001" customHeight="1" x14ac:dyDescent="0.2"/>
    <row r="249" spans="1:1" ht="20.100000000000001" customHeight="1" x14ac:dyDescent="0.2"/>
    <row r="250" spans="1:1" ht="20.100000000000001" customHeight="1" x14ac:dyDescent="0.2"/>
    <row r="251" spans="1:1" ht="20.100000000000001" customHeight="1" x14ac:dyDescent="0.2"/>
    <row r="252" spans="1:1" ht="20.100000000000001" customHeight="1" x14ac:dyDescent="0.2"/>
    <row r="253" spans="1:1" ht="20.100000000000001" customHeight="1" x14ac:dyDescent="0.2"/>
    <row r="254" spans="1:1" ht="8.25" customHeight="1" x14ac:dyDescent="0.2">
      <c r="A254" s="25"/>
    </row>
    <row r="255" spans="1:1" ht="6.75" customHeight="1" x14ac:dyDescent="0.2"/>
    <row r="256" spans="1:1" ht="8.25" customHeight="1" x14ac:dyDescent="0.2"/>
    <row r="257" ht="12.75" customHeight="1" x14ac:dyDescent="0.2"/>
    <row r="258" ht="12.75" customHeight="1" x14ac:dyDescent="0.2"/>
    <row r="259" s="27" customFormat="1" ht="12.75" customHeight="1" x14ac:dyDescent="0.2"/>
    <row r="260" s="27" customFormat="1" ht="12.75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1:1" ht="20.100000000000001" customHeight="1" x14ac:dyDescent="0.2"/>
    <row r="290" spans="1:1" ht="8.25" customHeight="1" x14ac:dyDescent="0.2">
      <c r="A290" s="25"/>
    </row>
    <row r="291" spans="1:1" ht="6.75" customHeight="1" x14ac:dyDescent="0.2"/>
    <row r="292" spans="1:1" ht="8.25" customHeight="1" x14ac:dyDescent="0.2"/>
    <row r="293" spans="1:1" ht="12.75" customHeight="1" x14ac:dyDescent="0.2"/>
    <row r="294" spans="1:1" ht="12.75" customHeight="1" x14ac:dyDescent="0.2"/>
    <row r="295" spans="1:1" s="27" customFormat="1" ht="12.75" customHeight="1" x14ac:dyDescent="0.2"/>
    <row r="296" spans="1:1" s="27" customFormat="1" ht="12.75" customHeight="1" x14ac:dyDescent="0.2"/>
    <row r="301" spans="1:1" ht="20.100000000000001" customHeight="1" x14ac:dyDescent="0.2"/>
    <row r="302" spans="1:1" ht="20.100000000000001" customHeight="1" x14ac:dyDescent="0.2"/>
    <row r="303" spans="1:1" ht="20.100000000000001" customHeight="1" x14ac:dyDescent="0.2"/>
    <row r="304" spans="1:1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1:1" ht="20.100000000000001" customHeight="1" x14ac:dyDescent="0.2"/>
    <row r="322" spans="1:1" ht="20.100000000000001" customHeight="1" x14ac:dyDescent="0.2"/>
    <row r="323" spans="1:1" ht="20.100000000000001" customHeight="1" x14ac:dyDescent="0.2"/>
    <row r="324" spans="1:1" ht="20.100000000000001" customHeight="1" x14ac:dyDescent="0.2"/>
    <row r="325" spans="1:1" ht="20.100000000000001" customHeight="1" x14ac:dyDescent="0.2"/>
    <row r="326" spans="1:1" ht="7.5" customHeight="1" x14ac:dyDescent="0.2">
      <c r="A326" s="25"/>
    </row>
    <row r="327" spans="1:1" ht="7.5" customHeight="1" x14ac:dyDescent="0.2"/>
    <row r="328" spans="1:1" ht="8.25" customHeight="1" x14ac:dyDescent="0.2"/>
    <row r="329" spans="1:1" ht="12.75" customHeight="1" x14ac:dyDescent="0.2"/>
    <row r="330" spans="1:1" ht="12.75" customHeight="1" x14ac:dyDescent="0.2"/>
    <row r="331" spans="1:1" s="27" customFormat="1" ht="12.75" customHeight="1" x14ac:dyDescent="0.2"/>
    <row r="332" spans="1:1" s="27" customFormat="1" ht="12.7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</sheetData>
  <sheetProtection algorithmName="SHA-512" hashValue="lr5rq25b73RK5i7NEVRPQseXK/Gw3cQLg+OS882rTh6QxGGVonXjTml6HMw35LXNWUfsFvkVjL+37860b7shQA==" saltValue="WCy1GBv8b8PLWGt/rcvIGg==" spinCount="100000" sheet="1" objects="1" scenarios="1"/>
  <mergeCells count="88">
    <mergeCell ref="AK3:AL3"/>
    <mergeCell ref="V7:AC7"/>
    <mergeCell ref="V8:AC8"/>
    <mergeCell ref="AD8:AF8"/>
    <mergeCell ref="AD7:AF7"/>
    <mergeCell ref="AG8:AI8"/>
    <mergeCell ref="AF6:AI6"/>
    <mergeCell ref="AG7:AI7"/>
    <mergeCell ref="T3:AE3"/>
    <mergeCell ref="AF3:AJ3"/>
    <mergeCell ref="AF5:AI5"/>
    <mergeCell ref="V5:AE5"/>
    <mergeCell ref="V6:AE6"/>
    <mergeCell ref="S5:T6"/>
    <mergeCell ref="S8:T8"/>
    <mergeCell ref="S7:T7"/>
    <mergeCell ref="AV8:AX8"/>
    <mergeCell ref="AN5:AW5"/>
    <mergeCell ref="AN6:AW6"/>
    <mergeCell ref="AK7:AL7"/>
    <mergeCell ref="AN7:AU7"/>
    <mergeCell ref="AK8:AL8"/>
    <mergeCell ref="AN8:AU8"/>
    <mergeCell ref="AX5:BA5"/>
    <mergeCell ref="AX6:BA6"/>
    <mergeCell ref="AY7:BA7"/>
    <mergeCell ref="AY8:BA8"/>
    <mergeCell ref="AV7:AX7"/>
    <mergeCell ref="AK5:AL6"/>
    <mergeCell ref="P11:Q11"/>
    <mergeCell ref="P10:Q10"/>
    <mergeCell ref="A7:B7"/>
    <mergeCell ref="A8:B8"/>
    <mergeCell ref="A3:B3"/>
    <mergeCell ref="C3:Q3"/>
    <mergeCell ref="D8:K8"/>
    <mergeCell ref="L8:N8"/>
    <mergeCell ref="D7:K7"/>
    <mergeCell ref="O7:Q7"/>
    <mergeCell ref="L7:N7"/>
    <mergeCell ref="D5:M5"/>
    <mergeCell ref="A5:B6"/>
    <mergeCell ref="D6:M6"/>
    <mergeCell ref="N5:Q5"/>
    <mergeCell ref="N6:Q6"/>
    <mergeCell ref="A1:B2"/>
    <mergeCell ref="C1:AL2"/>
    <mergeCell ref="N10:O10"/>
    <mergeCell ref="N11:O11"/>
    <mergeCell ref="X11:Y11"/>
    <mergeCell ref="O8:Q8"/>
    <mergeCell ref="D11:E11"/>
    <mergeCell ref="F10:G10"/>
    <mergeCell ref="F11:G11"/>
    <mergeCell ref="D10:E10"/>
    <mergeCell ref="L10:M10"/>
    <mergeCell ref="H11:I11"/>
    <mergeCell ref="H10:I10"/>
    <mergeCell ref="J10:K10"/>
    <mergeCell ref="J11:K11"/>
    <mergeCell ref="L11:M11"/>
    <mergeCell ref="AH10:AI10"/>
    <mergeCell ref="AH11:AI11"/>
    <mergeCell ref="Z10:AA10"/>
    <mergeCell ref="AB10:AC10"/>
    <mergeCell ref="V11:W11"/>
    <mergeCell ref="Z11:AA11"/>
    <mergeCell ref="AB11:AC11"/>
    <mergeCell ref="V10:W10"/>
    <mergeCell ref="X10:Y10"/>
    <mergeCell ref="AF11:AG11"/>
    <mergeCell ref="AD11:AE11"/>
    <mergeCell ref="AD10:AE10"/>
    <mergeCell ref="AF10:AG10"/>
    <mergeCell ref="AZ10:BA10"/>
    <mergeCell ref="AR11:AS11"/>
    <mergeCell ref="AV11:AW11"/>
    <mergeCell ref="AX11:AY11"/>
    <mergeCell ref="AZ11:BA11"/>
    <mergeCell ref="AR10:AS10"/>
    <mergeCell ref="AV10:AW10"/>
    <mergeCell ref="AX10:AY10"/>
    <mergeCell ref="AN11:AO11"/>
    <mergeCell ref="AP11:AQ11"/>
    <mergeCell ref="AN10:AO10"/>
    <mergeCell ref="AP10:AQ10"/>
    <mergeCell ref="AT10:AU10"/>
    <mergeCell ref="AT11:AU11"/>
  </mergeCells>
  <phoneticPr fontId="5" type="noConversion"/>
  <conditionalFormatting sqref="A1 C1">
    <cfRule type="expression" dxfId="18" priority="184">
      <formula>A1="Gerät/Parameter/Kontrolle"</formula>
    </cfRule>
  </conditionalFormatting>
  <conditionalFormatting sqref="C3">
    <cfRule type="expression" dxfId="17" priority="183">
      <formula>C3="xxyyxxyyxxzz"</formula>
    </cfRule>
  </conditionalFormatting>
  <conditionalFormatting sqref="S3:T3">
    <cfRule type="expression" dxfId="16" priority="182">
      <formula>S3="dd.mm.yyyy"</formula>
    </cfRule>
  </conditionalFormatting>
  <conditionalFormatting sqref="A5:B6">
    <cfRule type="expression" dxfId="15" priority="181">
      <formula>A5="Test"</formula>
    </cfRule>
  </conditionalFormatting>
  <conditionalFormatting sqref="A7:A8">
    <cfRule type="expression" dxfId="14" priority="179">
      <formula>A7="Level"</formula>
    </cfRule>
  </conditionalFormatting>
  <conditionalFormatting sqref="N5:Q5">
    <cfRule type="expression" dxfId="13" priority="177">
      <formula>N5=0</formula>
    </cfRule>
  </conditionalFormatting>
  <conditionalFormatting sqref="L7:N7">
    <cfRule type="expression" dxfId="12" priority="175">
      <formula>L7=0</formula>
    </cfRule>
  </conditionalFormatting>
  <conditionalFormatting sqref="O7:Q7">
    <cfRule type="expression" dxfId="11" priority="173">
      <formula>O7="Einheit"</formula>
    </cfRule>
  </conditionalFormatting>
  <conditionalFormatting sqref="AQ3:AU3">
    <cfRule type="expression" dxfId="10" priority="12">
      <formula>AQ3="dd.mm.yyyy"</formula>
    </cfRule>
  </conditionalFormatting>
  <conditionalFormatting sqref="S5:T6">
    <cfRule type="expression" dxfId="9" priority="10">
      <formula>S5="Test"</formula>
    </cfRule>
  </conditionalFormatting>
  <conditionalFormatting sqref="S7:S8">
    <cfRule type="expression" dxfId="8" priority="9">
      <formula>S7="Level"</formula>
    </cfRule>
  </conditionalFormatting>
  <conditionalFormatting sqref="AF5:AI5">
    <cfRule type="expression" dxfId="7" priority="8">
      <formula>AF5=0</formula>
    </cfRule>
  </conditionalFormatting>
  <conditionalFormatting sqref="AD7:AF7">
    <cfRule type="expression" dxfId="6" priority="7">
      <formula>AD7=0</formula>
    </cfRule>
  </conditionalFormatting>
  <conditionalFormatting sqref="AG7:AI7">
    <cfRule type="expression" dxfId="5" priority="6">
      <formula>AG7="Einheit"</formula>
    </cfRule>
  </conditionalFormatting>
  <conditionalFormatting sqref="AK5:AL6">
    <cfRule type="expression" dxfId="4" priority="5">
      <formula>AK5="Test"</formula>
    </cfRule>
  </conditionalFormatting>
  <conditionalFormatting sqref="AK7:AK8">
    <cfRule type="expression" dxfId="3" priority="4">
      <formula>AK7="Level"</formula>
    </cfRule>
  </conditionalFormatting>
  <conditionalFormatting sqref="AX5:BA5">
    <cfRule type="expression" dxfId="2" priority="3">
      <formula>AX5=0</formula>
    </cfRule>
  </conditionalFormatting>
  <conditionalFormatting sqref="AV7:AX7">
    <cfRule type="expression" dxfId="1" priority="2">
      <formula>AV7=0</formula>
    </cfRule>
  </conditionalFormatting>
  <conditionalFormatting sqref="AY7:BA7">
    <cfRule type="expression" dxfId="0" priority="1">
      <formula>AY7="Einheit"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&amp;L© PMC,14.02.2024&amp;CSeite &amp;P/&amp;N&amp;Rwww.polymed.ch/Downloads/Labor/Z3 CRP</oddFooter>
  </headerFooter>
  <rowBreaks count="1" manualBreakCount="1">
    <brk id="37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575" workbookViewId="0">
      <selection activeCell="N826" sqref="N82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24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15</v>
      </c>
      <c r="E5" s="5" t="s">
        <v>23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7" t="s">
        <v>22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27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25</v>
      </c>
      <c r="D33" s="2" t="s">
        <v>15</v>
      </c>
      <c r="E33" s="2" t="s">
        <v>26</v>
      </c>
      <c r="F33" s="14" t="s">
        <v>16</v>
      </c>
      <c r="G33" s="14" t="s">
        <v>17</v>
      </c>
      <c r="H33" s="14" t="s">
        <v>18</v>
      </c>
      <c r="I33" s="14" t="s">
        <v>19</v>
      </c>
      <c r="J33" s="14" t="s">
        <v>20</v>
      </c>
      <c r="K33" s="14" t="s">
        <v>21</v>
      </c>
      <c r="L33" s="15" t="s">
        <v>22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28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12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15</v>
      </c>
      <c r="E61" s="2" t="s">
        <v>26</v>
      </c>
      <c r="F61" s="14" t="s">
        <v>16</v>
      </c>
      <c r="G61" s="14" t="s">
        <v>17</v>
      </c>
      <c r="H61" s="14" t="s">
        <v>18</v>
      </c>
      <c r="I61" s="14" t="s">
        <v>19</v>
      </c>
      <c r="J61" s="14" t="s">
        <v>20</v>
      </c>
      <c r="K61" s="14" t="s">
        <v>21</v>
      </c>
      <c r="L61" s="15" t="s">
        <v>22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29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15</v>
      </c>
      <c r="E89" s="5" t="s">
        <v>23</v>
      </c>
      <c r="F89" s="6" t="s">
        <v>16</v>
      </c>
      <c r="G89" s="6" t="s">
        <v>17</v>
      </c>
      <c r="H89" s="6" t="s">
        <v>18</v>
      </c>
      <c r="I89" s="6" t="s">
        <v>19</v>
      </c>
      <c r="J89" s="6" t="s">
        <v>20</v>
      </c>
      <c r="K89" s="6" t="s">
        <v>21</v>
      </c>
      <c r="L89" s="7" t="s">
        <v>22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30</v>
      </c>
    </row>
    <row r="102" spans="4:14" x14ac:dyDescent="0.2">
      <c r="D102" s="9">
        <v>12</v>
      </c>
      <c r="E1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15</v>
      </c>
      <c r="E117" s="2" t="s">
        <v>26</v>
      </c>
      <c r="F117" s="14" t="s">
        <v>16</v>
      </c>
      <c r="G117" s="14" t="s">
        <v>17</v>
      </c>
      <c r="H117" s="14" t="s">
        <v>18</v>
      </c>
      <c r="I117" s="14" t="s">
        <v>19</v>
      </c>
      <c r="J117" s="14" t="s">
        <v>20</v>
      </c>
      <c r="K117" s="14" t="s">
        <v>21</v>
      </c>
      <c r="L117" s="15" t="s">
        <v>22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15</v>
      </c>
      <c r="E145" s="2" t="s">
        <v>26</v>
      </c>
      <c r="F145" s="14" t="s">
        <v>16</v>
      </c>
      <c r="G145" s="14" t="s">
        <v>17</v>
      </c>
      <c r="H145" s="14" t="s">
        <v>18</v>
      </c>
      <c r="I145" s="14" t="s">
        <v>19</v>
      </c>
      <c r="J145" s="14" t="s">
        <v>20</v>
      </c>
      <c r="K145" s="14" t="s">
        <v>21</v>
      </c>
      <c r="L145" s="15" t="s">
        <v>22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15</v>
      </c>
      <c r="E173" s="5" t="s">
        <v>23</v>
      </c>
      <c r="F173" s="6" t="s">
        <v>16</v>
      </c>
      <c r="G173" s="6" t="s">
        <v>17</v>
      </c>
      <c r="H173" s="6" t="s">
        <v>18</v>
      </c>
      <c r="I173" s="6" t="s">
        <v>19</v>
      </c>
      <c r="J173" s="6" t="s">
        <v>20</v>
      </c>
      <c r="K173" s="6" t="s">
        <v>21</v>
      </c>
      <c r="L173" s="7" t="s">
        <v>22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15</v>
      </c>
      <c r="E201" s="2" t="s">
        <v>26</v>
      </c>
      <c r="F201" s="14" t="s">
        <v>16</v>
      </c>
      <c r="G201" s="14" t="s">
        <v>17</v>
      </c>
      <c r="H201" s="14" t="s">
        <v>18</v>
      </c>
      <c r="I201" s="14" t="s">
        <v>19</v>
      </c>
      <c r="J201" s="14" t="s">
        <v>20</v>
      </c>
      <c r="K201" s="14" t="s">
        <v>21</v>
      </c>
      <c r="L201" s="15" t="s">
        <v>22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15</v>
      </c>
      <c r="E229" s="2" t="s">
        <v>26</v>
      </c>
      <c r="F229" s="14" t="s">
        <v>16</v>
      </c>
      <c r="G229" s="14" t="s">
        <v>17</v>
      </c>
      <c r="H229" s="14" t="s">
        <v>18</v>
      </c>
      <c r="I229" s="14" t="s">
        <v>19</v>
      </c>
      <c r="J229" s="14" t="s">
        <v>20</v>
      </c>
      <c r="K229" s="14" t="s">
        <v>21</v>
      </c>
      <c r="L229" s="15" t="s">
        <v>22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15</v>
      </c>
      <c r="E257" s="5" t="s">
        <v>23</v>
      </c>
      <c r="F257" s="6" t="s">
        <v>16</v>
      </c>
      <c r="G257" s="6" t="s">
        <v>17</v>
      </c>
      <c r="H257" s="6" t="s">
        <v>18</v>
      </c>
      <c r="I257" s="6" t="s">
        <v>19</v>
      </c>
      <c r="J257" s="6" t="s">
        <v>20</v>
      </c>
      <c r="K257" s="6" t="s">
        <v>21</v>
      </c>
      <c r="L257" s="7" t="s">
        <v>22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15</v>
      </c>
      <c r="E285" s="2" t="s">
        <v>26</v>
      </c>
      <c r="F285" s="14" t="s">
        <v>16</v>
      </c>
      <c r="G285" s="14" t="s">
        <v>17</v>
      </c>
      <c r="H285" s="14" t="s">
        <v>18</v>
      </c>
      <c r="I285" s="14" t="s">
        <v>19</v>
      </c>
      <c r="J285" s="14" t="s">
        <v>20</v>
      </c>
      <c r="K285" s="14" t="s">
        <v>21</v>
      </c>
      <c r="L285" s="15" t="s">
        <v>22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15</v>
      </c>
      <c r="E313" s="2" t="s">
        <v>26</v>
      </c>
      <c r="F313" s="14" t="s">
        <v>16</v>
      </c>
      <c r="G313" s="14" t="s">
        <v>17</v>
      </c>
      <c r="H313" s="14" t="s">
        <v>18</v>
      </c>
      <c r="I313" s="14" t="s">
        <v>19</v>
      </c>
      <c r="J313" s="14" t="s">
        <v>20</v>
      </c>
      <c r="K313" s="14" t="s">
        <v>21</v>
      </c>
      <c r="L313" s="15" t="s">
        <v>22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15</v>
      </c>
      <c r="E341" s="5" t="s">
        <v>23</v>
      </c>
      <c r="F341" s="6" t="s">
        <v>16</v>
      </c>
      <c r="G341" s="6" t="s">
        <v>17</v>
      </c>
      <c r="H341" s="6" t="s">
        <v>18</v>
      </c>
      <c r="I341" s="6" t="s">
        <v>19</v>
      </c>
      <c r="J341" s="6" t="s">
        <v>20</v>
      </c>
      <c r="K341" s="6" t="s">
        <v>21</v>
      </c>
      <c r="L341" s="7" t="s">
        <v>22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15</v>
      </c>
      <c r="E369" s="2" t="s">
        <v>26</v>
      </c>
      <c r="F369" s="14" t="s">
        <v>16</v>
      </c>
      <c r="G369" s="14" t="s">
        <v>17</v>
      </c>
      <c r="H369" s="14" t="s">
        <v>18</v>
      </c>
      <c r="I369" s="14" t="s">
        <v>19</v>
      </c>
      <c r="J369" s="14" t="s">
        <v>20</v>
      </c>
      <c r="K369" s="14" t="s">
        <v>21</v>
      </c>
      <c r="L369" s="15" t="s">
        <v>22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15</v>
      </c>
      <c r="E397" s="2" t="s">
        <v>26</v>
      </c>
      <c r="F397" s="14" t="s">
        <v>16</v>
      </c>
      <c r="G397" s="14" t="s">
        <v>17</v>
      </c>
      <c r="H397" s="14" t="s">
        <v>18</v>
      </c>
      <c r="I397" s="14" t="s">
        <v>19</v>
      </c>
      <c r="J397" s="14" t="s">
        <v>20</v>
      </c>
      <c r="K397" s="14" t="s">
        <v>21</v>
      </c>
      <c r="L397" s="15" t="s">
        <v>22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15</v>
      </c>
      <c r="E425" s="5" t="s">
        <v>23</v>
      </c>
      <c r="F425" s="6" t="s">
        <v>16</v>
      </c>
      <c r="G425" s="6" t="s">
        <v>17</v>
      </c>
      <c r="H425" s="6" t="s">
        <v>18</v>
      </c>
      <c r="I425" s="6" t="s">
        <v>19</v>
      </c>
      <c r="J425" s="6" t="s">
        <v>20</v>
      </c>
      <c r="K425" s="6" t="s">
        <v>21</v>
      </c>
      <c r="L425" s="7" t="s">
        <v>22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15</v>
      </c>
      <c r="E453" s="2" t="s">
        <v>26</v>
      </c>
      <c r="F453" s="14" t="s">
        <v>16</v>
      </c>
      <c r="G453" s="14" t="s">
        <v>17</v>
      </c>
      <c r="H453" s="14" t="s">
        <v>18</v>
      </c>
      <c r="I453" s="14" t="s">
        <v>19</v>
      </c>
      <c r="J453" s="14" t="s">
        <v>20</v>
      </c>
      <c r="K453" s="14" t="s">
        <v>21</v>
      </c>
      <c r="L453" s="15" t="s">
        <v>22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15</v>
      </c>
      <c r="E481" s="2" t="s">
        <v>26</v>
      </c>
      <c r="F481" s="14" t="s">
        <v>16</v>
      </c>
      <c r="G481" s="14" t="s">
        <v>17</v>
      </c>
      <c r="H481" s="14" t="s">
        <v>18</v>
      </c>
      <c r="I481" s="14" t="s">
        <v>19</v>
      </c>
      <c r="J481" s="14" t="s">
        <v>20</v>
      </c>
      <c r="K481" s="14" t="s">
        <v>21</v>
      </c>
      <c r="L481" s="15" t="s">
        <v>22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15</v>
      </c>
      <c r="E509" s="5" t="s">
        <v>23</v>
      </c>
      <c r="F509" s="6" t="s">
        <v>16</v>
      </c>
      <c r="G509" s="6" t="s">
        <v>17</v>
      </c>
      <c r="H509" s="6" t="s">
        <v>18</v>
      </c>
      <c r="I509" s="6" t="s">
        <v>19</v>
      </c>
      <c r="J509" s="6" t="s">
        <v>20</v>
      </c>
      <c r="K509" s="6" t="s">
        <v>21</v>
      </c>
      <c r="L509" s="7" t="s">
        <v>22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15</v>
      </c>
      <c r="E537" s="2" t="s">
        <v>26</v>
      </c>
      <c r="F537" s="14" t="s">
        <v>16</v>
      </c>
      <c r="G537" s="14" t="s">
        <v>17</v>
      </c>
      <c r="H537" s="14" t="s">
        <v>18</v>
      </c>
      <c r="I537" s="14" t="s">
        <v>19</v>
      </c>
      <c r="J537" s="14" t="s">
        <v>20</v>
      </c>
      <c r="K537" s="14" t="s">
        <v>21</v>
      </c>
      <c r="L537" s="15" t="s">
        <v>22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15</v>
      </c>
      <c r="E565" s="2" t="s">
        <v>26</v>
      </c>
      <c r="F565" s="14" t="s">
        <v>16</v>
      </c>
      <c r="G565" s="14" t="s">
        <v>17</v>
      </c>
      <c r="H565" s="14" t="s">
        <v>18</v>
      </c>
      <c r="I565" s="14" t="s">
        <v>19</v>
      </c>
      <c r="J565" s="14" t="s">
        <v>20</v>
      </c>
      <c r="K565" s="14" t="s">
        <v>21</v>
      </c>
      <c r="L565" s="15" t="s">
        <v>22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15</v>
      </c>
      <c r="E593" s="5" t="s">
        <v>23</v>
      </c>
      <c r="F593" s="6" t="s">
        <v>16</v>
      </c>
      <c r="G593" s="6" t="s">
        <v>17</v>
      </c>
      <c r="H593" s="6" t="s">
        <v>18</v>
      </c>
      <c r="I593" s="6" t="s">
        <v>19</v>
      </c>
      <c r="J593" s="6" t="s">
        <v>20</v>
      </c>
      <c r="K593" s="6" t="s">
        <v>21</v>
      </c>
      <c r="L593" s="7" t="s">
        <v>22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15</v>
      </c>
      <c r="E621" s="2" t="s">
        <v>26</v>
      </c>
      <c r="F621" s="14" t="s">
        <v>16</v>
      </c>
      <c r="G621" s="14" t="s">
        <v>17</v>
      </c>
      <c r="H621" s="14" t="s">
        <v>18</v>
      </c>
      <c r="I621" s="14" t="s">
        <v>19</v>
      </c>
      <c r="J621" s="14" t="s">
        <v>20</v>
      </c>
      <c r="K621" s="14" t="s">
        <v>21</v>
      </c>
      <c r="L621" s="15" t="s">
        <v>22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15</v>
      </c>
      <c r="E649" s="2" t="s">
        <v>26</v>
      </c>
      <c r="F649" s="14" t="s">
        <v>16</v>
      </c>
      <c r="G649" s="14" t="s">
        <v>17</v>
      </c>
      <c r="H649" s="14" t="s">
        <v>18</v>
      </c>
      <c r="I649" s="14" t="s">
        <v>19</v>
      </c>
      <c r="J649" s="14" t="s">
        <v>20</v>
      </c>
      <c r="K649" s="14" t="s">
        <v>21</v>
      </c>
      <c r="L649" s="15" t="s">
        <v>22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15</v>
      </c>
      <c r="E677" s="5" t="s">
        <v>23</v>
      </c>
      <c r="F677" s="6" t="s">
        <v>16</v>
      </c>
      <c r="G677" s="6" t="s">
        <v>17</v>
      </c>
      <c r="H677" s="6" t="s">
        <v>18</v>
      </c>
      <c r="I677" s="6" t="s">
        <v>19</v>
      </c>
      <c r="J677" s="6" t="s">
        <v>20</v>
      </c>
      <c r="K677" s="6" t="s">
        <v>21</v>
      </c>
      <c r="L677" s="7" t="s">
        <v>22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15</v>
      </c>
      <c r="E705" s="2" t="s">
        <v>26</v>
      </c>
      <c r="F705" s="14" t="s">
        <v>16</v>
      </c>
      <c r="G705" s="14" t="s">
        <v>17</v>
      </c>
      <c r="H705" s="14" t="s">
        <v>18</v>
      </c>
      <c r="I705" s="14" t="s">
        <v>19</v>
      </c>
      <c r="J705" s="14" t="s">
        <v>20</v>
      </c>
      <c r="K705" s="14" t="s">
        <v>21</v>
      </c>
      <c r="L705" s="15" t="s">
        <v>22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15</v>
      </c>
      <c r="E733" s="2" t="s">
        <v>26</v>
      </c>
      <c r="F733" s="14" t="s">
        <v>16</v>
      </c>
      <c r="G733" s="14" t="s">
        <v>17</v>
      </c>
      <c r="H733" s="14" t="s">
        <v>18</v>
      </c>
      <c r="I733" s="14" t="s">
        <v>19</v>
      </c>
      <c r="J733" s="14" t="s">
        <v>20</v>
      </c>
      <c r="K733" s="14" t="s">
        <v>21</v>
      </c>
      <c r="L733" s="15" t="s">
        <v>22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15</v>
      </c>
      <c r="E761" s="5" t="s">
        <v>23</v>
      </c>
      <c r="F761" s="6" t="s">
        <v>16</v>
      </c>
      <c r="G761" s="6" t="s">
        <v>17</v>
      </c>
      <c r="H761" s="6" t="s">
        <v>18</v>
      </c>
      <c r="I761" s="6" t="s">
        <v>19</v>
      </c>
      <c r="J761" s="6" t="s">
        <v>20</v>
      </c>
      <c r="K761" s="6" t="s">
        <v>21</v>
      </c>
      <c r="L761" s="7" t="s">
        <v>22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15</v>
      </c>
      <c r="E789" s="2" t="s">
        <v>26</v>
      </c>
      <c r="F789" s="14" t="s">
        <v>16</v>
      </c>
      <c r="G789" s="14" t="s">
        <v>17</v>
      </c>
      <c r="H789" s="14" t="s">
        <v>18</v>
      </c>
      <c r="I789" s="14" t="s">
        <v>19</v>
      </c>
      <c r="J789" s="14" t="s">
        <v>20</v>
      </c>
      <c r="K789" s="14" t="s">
        <v>21</v>
      </c>
      <c r="L789" s="15" t="s">
        <v>22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15</v>
      </c>
      <c r="E817" s="2" t="s">
        <v>26</v>
      </c>
      <c r="F817" s="14" t="s">
        <v>16</v>
      </c>
      <c r="G817" s="14" t="s">
        <v>17</v>
      </c>
      <c r="H817" s="14" t="s">
        <v>18</v>
      </c>
      <c r="I817" s="14" t="s">
        <v>19</v>
      </c>
      <c r="J817" s="14" t="s">
        <v>20</v>
      </c>
      <c r="K817" s="14" t="s">
        <v>21</v>
      </c>
      <c r="L817" s="15" t="s">
        <v>22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Gaby Hauri</cp:lastModifiedBy>
  <cp:lastPrinted>2024-02-14T13:52:25Z</cp:lastPrinted>
  <dcterms:created xsi:type="dcterms:W3CDTF">2005-09-09T12:29:27Z</dcterms:created>
  <dcterms:modified xsi:type="dcterms:W3CDTF">2024-02-14T14:32:05Z</dcterms:modified>
</cp:coreProperties>
</file>